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-15" windowWidth="15390" windowHeight="8235" tabRatio="907"/>
  </bookViews>
  <sheets>
    <sheet name="Cover" sheetId="8" r:id="rId1"/>
    <sheet name="5. Jednotkové investície &amp; Opex" sheetId="6" r:id="rId2"/>
    <sheet name="4. Parametre dimenzovania siete" sheetId="11" r:id="rId3"/>
    <sheet name="3. Smerovacie faktory" sheetId="9" r:id="rId4"/>
    <sheet name="2. Dopyt" sheetId="7" r:id="rId5"/>
    <sheet name="0. Hlavné vstupy" sheetId="3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1__123Graph_BCHART_5" hidden="1">[1]MEX95IB!#REF!</definedName>
    <definedName name="assets">#REF!</definedName>
    <definedName name="C_Actual_CoreE1Kms">#REF!</definedName>
    <definedName name="C_BHE_2G">'[2]6. NE Demand'!$D$322</definedName>
    <definedName name="C_BHE_3G">'[2]6. NE Demand'!$D$328</definedName>
    <definedName name="C_BHmbpsto3Gmin_Radio">'[2]3. Routeing &amp; Conversion'!$D$166</definedName>
    <definedName name="C_BSC_voice_share">'[2]6. NE Demand'!$C$336</definedName>
    <definedName name="C_BTS_BHE">#REF!</definedName>
    <definedName name="C_CellRadius">#REF!</definedName>
    <definedName name="C_CellRadius_BTS">'[2]7.1. Radio Dimensions_2G'!#REF!</definedName>
    <definedName name="C_Core_SDH">#REF!</definedName>
    <definedName name="C_CostAllocation">#REF!</definedName>
    <definedName name="C_DirectAnnualisedCosts">#REF!</definedName>
    <definedName name="C_DirectCapexCosts">'[3]9. Annualised Costs'!#REF!</definedName>
    <definedName name="C_DirectCapexOpex">#REF!</definedName>
    <definedName name="C_Doha_BTS">#REF!</definedName>
    <definedName name="C_Doha_Check_BTS">#REF!</definedName>
    <definedName name="C_GDoha_BTS">#REF!</definedName>
    <definedName name="C_GDoha_Check_BTS">#REF!</definedName>
    <definedName name="C_Interconnection">'[2]10. Service Costing'!#REF!</definedName>
    <definedName name="C_MarkUp">#REF!</definedName>
    <definedName name="C_Markup_IndirectCAPEX">#REF!</definedName>
    <definedName name="C_MarkUp_NetOpexBTS">'[2]9. Annualised Costs'!$D$75</definedName>
    <definedName name="C_MarkUp_NetOpexNonBTS">'[2]9. Annualised Costs'!#REF!</definedName>
    <definedName name="C_MarkUp_OPEX">#REF!</definedName>
    <definedName name="C_MarkUp_Overheads">'[2]9. Annualised Costs'!#REF!</definedName>
    <definedName name="C_MarkUp_WC">#REF!</definedName>
    <definedName name="C_NE_BHE">#REF!</definedName>
    <definedName name="C_NE_by_service">'[2]6. NE Demand'!$A$11:$P$141</definedName>
    <definedName name="C_No_2GMW">#REF!</definedName>
    <definedName name="C_No_3GMW">#REF!</definedName>
    <definedName name="C_No_BTS">#REF!</definedName>
    <definedName name="C_No_BTSE1Kms">#REF!</definedName>
    <definedName name="C_No_BTSmicrowaveLinks">#REF!</definedName>
    <definedName name="C_No_Cells">#REF!</definedName>
    <definedName name="C_No_CoreE1Kms">#REF!</definedName>
    <definedName name="C_No_LL">#REF!</definedName>
    <definedName name="C_No_NodeBE1Kms">#REF!</definedName>
    <definedName name="C_No_NodeBmicrowaveLinks">#REF!</definedName>
    <definedName name="C_No_PowerGenerators">#REF!</definedName>
    <definedName name="C_No_Sites">#REF!</definedName>
    <definedName name="C_No_Sites_3Gonly">'[2]7.2. Radio Dimensions_3G'!$H$95</definedName>
    <definedName name="C_No_Switches">#REF!</definedName>
    <definedName name="C_No_TRXs">#REF!</definedName>
    <definedName name="C_Node_B">'[2]7.2. Radio Dimensions_3G'!$H$93</definedName>
    <definedName name="C_NorthCentral">#REF!</definedName>
    <definedName name="C_NorthCentral_Check">#REF!</definedName>
    <definedName name="C_NorthEast">#REF!</definedName>
    <definedName name="C_NorthEast_Check">#REF!</definedName>
    <definedName name="C_NorthWest">#REF!</definedName>
    <definedName name="C_NorthWest_Check">#REF!</definedName>
    <definedName name="C_ODoha_BTS">#REF!</definedName>
    <definedName name="C_ODoha_Check">#REF!</definedName>
    <definedName name="C_ODoha_Check_BTS">#REF!</definedName>
    <definedName name="C_Results">#REF!</definedName>
    <definedName name="C_RNC_voice_share">'[2]6. NE Demand'!$D$336</definedName>
    <definedName name="C_Roads">'[2]7.1. Radio Dimensions_2G'!$FY$52:$IA$78</definedName>
    <definedName name="C_Roads_Check">'[2]7.1. Radio Dimensions_2G'!$FY$78:$IA$78</definedName>
    <definedName name="C_Rural">'[2]7.1. Radio Dimensions_2G'!$EI$52:$FV$78</definedName>
    <definedName name="C_Rural_Check">'[2]7.1. Radio Dimensions_2G'!$EI$78:$FV$78</definedName>
    <definedName name="C_SouthEast">#REF!</definedName>
    <definedName name="C_SouthEast_Check">#REF!</definedName>
    <definedName name="C_SouthSouth">#REF!</definedName>
    <definedName name="C_SouthSouth_Check">#REF!</definedName>
    <definedName name="C_SouthWest">#REF!</definedName>
    <definedName name="C_SouthWest_Check">#REF!</definedName>
    <definedName name="C_Suburban">'[2]7.1. Radio Dimensions_2G'!$CS$52:$EF$78</definedName>
    <definedName name="C_Suburban_Check">'[2]7.1. Radio Dimensions_2G'!$CS$78:$EF$78</definedName>
    <definedName name="C_TotalCosts">#REF!</definedName>
    <definedName name="C_Transmission_BH_Traffic">#REF!</definedName>
    <definedName name="C_UnitCosts">#REF!</definedName>
    <definedName name="C_Urban">'[2]7.1. Radio Dimensions_2G'!$J$52:$CP$78</definedName>
    <definedName name="C_Urban_Check">'[2]7.1. Radio Dimensions_2G'!$J$78:$CP$78</definedName>
    <definedName name="cofc">[4]Manager!$D$10</definedName>
    <definedName name="D_Act_Dim">#REF!</definedName>
    <definedName name="D_DepMethod">#REF!</definedName>
    <definedName name="D_NetDesign">#REF!</definedName>
    <definedName name="D_Spectrum">'[2]A.1. Results'!#REF!</definedName>
    <definedName name="Erlang_col1">'4. Parametre dimenzovania siete'!$D$231:$D$681</definedName>
    <definedName name="Erlang_col2">'4. Parametre dimenzovania siete'!$E$231:$E$681</definedName>
    <definedName name="Erlang_col3">'4. Parametre dimenzovania siete'!$F$231:$F$681</definedName>
    <definedName name="Erlang_col4">'4. Parametre dimenzovania siete'!$G$231:$G$681</definedName>
    <definedName name="ErlangTable_nCircuits">'4. Parametre dimenzovania siete'!$B$231:$B$681</definedName>
    <definedName name="EV__LASTREFTIME__" hidden="1">40133.4063078704</definedName>
    <definedName name="Exchange_rate">'[5]5. Unit Investment &amp; Opex'!$C$163</definedName>
    <definedName name="ExchangeRate">'5. Jednotkové investície &amp; Opex'!#REF!</definedName>
    <definedName name="I.3G.Site.Min.E1">#REF!</definedName>
    <definedName name="I_2.1">#REF!</definedName>
    <definedName name="I_2.2">#REF!</definedName>
    <definedName name="I_2.3">#REF!</definedName>
    <definedName name="I_2.4">#REF!</definedName>
    <definedName name="I_2.5">#REF!</definedName>
    <definedName name="I_2.6">#REF!</definedName>
    <definedName name="I_2.7">#REF!</definedName>
    <definedName name="I_3.3">'[2]3. Routeing &amp; Conversion'!$B$172:$D$177</definedName>
    <definedName name="I_3G.RNC.Capacity.CS">#REF!</definedName>
    <definedName name="I_3G.RNC.Capacity.PS">#REF!</definedName>
    <definedName name="I_3G.Site.BHCapacity">#REF!</definedName>
    <definedName name="I_4.1">#REF!</definedName>
    <definedName name="I_4.3">#REF!</definedName>
    <definedName name="I_4.3_Headers">#REF!</definedName>
    <definedName name="I_4.4">#REF!</definedName>
    <definedName name="I_4.4_Headers">#REF!</definedName>
    <definedName name="I_4.5">#REF!</definedName>
    <definedName name="I_4.5_Headers">#REF!</definedName>
    <definedName name="I_5.1">#REF!</definedName>
    <definedName name="I_5.2">#REF!</definedName>
    <definedName name="I_ActEquipment">#REF!</definedName>
    <definedName name="I_BH_CallNumber_Adjustment">'[2]2. Traffic Demand'!$D$169</definedName>
    <definedName name="I_BH_Data_Factor">'[2]2. Traffic Demand'!$D$165</definedName>
    <definedName name="I_BH_Factor">'[2]2. Traffic Demand'!$D$164</definedName>
    <definedName name="I_BlockingProba">#REF!</definedName>
    <definedName name="I_BSC_SGSN_Routing">'[2]1.0. Routeing &amp; Conversion'!$C$253</definedName>
    <definedName name="I_BSCtoMSC">#REF!</definedName>
    <definedName name="I_BTStoBSC">#REF!</definedName>
    <definedName name="I_Busy_Hour">'2. Dopyt'!#REF!</definedName>
    <definedName name="I_BusyHour">#REF!</definedName>
    <definedName name="I_BW_and_QoS">'[2]3. Routeing &amp; Conversion'!$A$190:$L$320</definedName>
    <definedName name="I_CapPlan">#REF!</definedName>
    <definedName name="I_CapPlan_BSC_C">#REF!</definedName>
    <definedName name="I_CapPlan_BSC_Traffic">#REF!</definedName>
    <definedName name="I_CapPlan_BTS">#REF!</definedName>
    <definedName name="I_CapPlan_GSN_BH">#REF!</definedName>
    <definedName name="I_CapPlan_GSN_S">#REF!</definedName>
    <definedName name="I_CapPlan_HLR">#REF!</definedName>
    <definedName name="I_CapPlan_IP">#REF!</definedName>
    <definedName name="I_CapPlan_MMSC">#REF!</definedName>
    <definedName name="I_CapPlan_NodeB">#REF!</definedName>
    <definedName name="I_CapPlan_PCU">#REF!</definedName>
    <definedName name="I_CapPlan_Radio">'4. Parametre dimenzovania siete'!#REF!</definedName>
    <definedName name="I_CapPlan_Radio3G">'4. Parametre dimenzovania siete'!#REF!</definedName>
    <definedName name="I_CapPlan_RNC">#REF!</definedName>
    <definedName name="I_CapPlan_SMSC">#REF!</definedName>
    <definedName name="I_CapPlan_STP">#REF!</definedName>
    <definedName name="I_CapPlan_Subs">#REF!</definedName>
    <definedName name="I_CapPlan_Switch">'4. Parametre dimenzovania siete'!#REF!</definedName>
    <definedName name="I_CapPlan_Traffic">#REF!</definedName>
    <definedName name="I_CapPlan_Trans_Access">'4. Parametre dimenzovania siete'!#REF!</definedName>
    <definedName name="I_CapPlan_Trans_Core">'4. Parametre dimenzovania siete'!#REF!</definedName>
    <definedName name="I_CapPlan_TRX">#REF!</definedName>
    <definedName name="I_CapPlan_VMS">#REF!</definedName>
    <definedName name="I_CarriersperSector">#REF!</definedName>
    <definedName name="I_CarriersperSectorMin">#REF!</definedName>
    <definedName name="I_CarrirersperE1">#REF!</definedName>
    <definedName name="I_CC_Routing">'[2]1.0. Routeing &amp; Conversion'!$C$251</definedName>
    <definedName name="I_CCA_UnitCosts">'[2]1.5. Input - Financial data'!$C$13:$M$44</definedName>
    <definedName name="I_CellParameters">#REF!</definedName>
    <definedName name="I_CellsperBSC">#REF!</definedName>
    <definedName name="I_CommPeriod">#REF!</definedName>
    <definedName name="I_CompBSCtoMSC">#REF!</definedName>
    <definedName name="I_Conversion_BHmbps">'[2]3. Routeing &amp; Conversion'!$I$146:$M$163</definedName>
    <definedName name="I_Data_Conversion">'2. Dopyt'!#REF!</definedName>
    <definedName name="I_Data_Conversion3G">'2. Dopyt'!#REF!</definedName>
    <definedName name="I_Data_ConvFactor_2G">'[2]1.0. Routeing &amp; Conversion'!$D$168</definedName>
    <definedName name="I_Data_ConvFactor_3G">'[2]3. Routeing &amp; Conversion'!#REF!</definedName>
    <definedName name="I_E1toMbps">'[2]3. Routeing &amp; Conversion'!$D$182</definedName>
    <definedName name="I_ErlangsperE1">#REF!</definedName>
    <definedName name="I_ErlangTable">'4. Parametre dimenzovania siete'!$B$228:$G$681</definedName>
    <definedName name="I_ET_FirstValue">#REF!</definedName>
    <definedName name="I_ET_GoS">'[6]4. Network design parameters'!$C$175:$H$175</definedName>
    <definedName name="I_FAC_Costs">'[2]1.5. Input - Financial data'!#REF!</definedName>
    <definedName name="I_Header_5.1">#REF!</definedName>
    <definedName name="I_Header_5.2">#REF!</definedName>
    <definedName name="I_IP_RouterPlanes">#REF!</definedName>
    <definedName name="I_Link_Capacity">'4. Parametre dimenzovania siete'!$B$215:$I$223</definedName>
    <definedName name="I_Link_Capacity_E1">#REF!</definedName>
    <definedName name="I_Link_Capacity_STM">#REF!</definedName>
    <definedName name="I_LL_Redundancy">#REF!</definedName>
    <definedName name="I_LL_Redundancy_Core">#REF!</definedName>
    <definedName name="I_Markups">'[2]5. Unit Investment &amp; Opex'!#REF!</definedName>
    <definedName name="I_Markups_SC">'[2]5. Unit Investment &amp; Opex'!#REF!</definedName>
    <definedName name="I_Markups_Support">'[2]5. Unit Investment &amp; Opex'!#REF!</definedName>
    <definedName name="I_Markups_Support2">'[2]5. Unit Investment &amp; Opex'!#REF!</definedName>
    <definedName name="I_Mbps_to_voiceErlang">'[2]3. Routeing &amp; Conversion'!$D$185</definedName>
    <definedName name="I_MicroHops">#REF!</definedName>
    <definedName name="I_MicroHops_3G">#REF!</definedName>
    <definedName name="I_Mins_E">#REF!</definedName>
    <definedName name="I_MMSPicture_ConvFactor_2G">'[2]3. Routeing &amp; Conversion'!#REF!</definedName>
    <definedName name="I_MMSPicture_ConvFactor_3G">'[2]3. Routeing &amp; Conversion'!#REF!</definedName>
    <definedName name="I_MSCtoMSC">#REF!</definedName>
    <definedName name="I_MW_Redundancy">#REF!</definedName>
    <definedName name="I_No_MicrowaveLinks">'[7]4. Network Design Parameters'!$C$89</definedName>
    <definedName name="I_OnNet_MSS_Routing">'[2]1.0. Routeing &amp; Conversion'!$C$254</definedName>
    <definedName name="I_OSSAllocation">'[2]1.5. Input - Financial data'!#REF!</definedName>
    <definedName name="I_Params.3G.CellAreaFactor">#REF!</definedName>
    <definedName name="I_Params.3G.Site.CarrierCapacity">#REF!</definedName>
    <definedName name="I_Params.3G.Site.DataDownlift">#REF!</definedName>
    <definedName name="I_Params.3G.Site.SoftHandover">#REF!</definedName>
    <definedName name="I_Planning_ADC">'[2]2. Traffic Demand'!#REF!</definedName>
    <definedName name="I_Planning_ADM">'[2]2. Traffic Demand'!#REF!</definedName>
    <definedName name="I_Planning_BG">'[2]2. Traffic Demand'!#REF!</definedName>
    <definedName name="I_Planning_BSC">'[2]2. Traffic Demand'!$D$175</definedName>
    <definedName name="I_Planning_BTS">'[2]2. Traffic Demand'!$D$174</definedName>
    <definedName name="I_Planning_BTSbackhaul">'[2]2. Traffic Demand'!#REF!</definedName>
    <definedName name="I_Planning_DXC">'[2]2. Traffic Demand'!#REF!</definedName>
    <definedName name="I_Planning_DXX">'[2]2. Traffic Demand'!#REF!</definedName>
    <definedName name="I_Planning_GGSN">'[2]2. Traffic Demand'!$D$187</definedName>
    <definedName name="I_Planning_HLR">'[2]2. Traffic Demand'!$D$178</definedName>
    <definedName name="I_Planning_IN">'[2]2. Traffic Demand'!$D$180</definedName>
    <definedName name="I_Planning_LL">'[2]2. Traffic Demand'!#REF!</definedName>
    <definedName name="I_Planning_MMSC">'[2]2. Traffic Demand'!$D$188</definedName>
    <definedName name="I_Planning_MSC">'[2]2. Traffic Demand'!$D$176</definedName>
    <definedName name="I_Planning_MSCtoMSC">'[2]2. Traffic Demand'!#REF!</definedName>
    <definedName name="I_Planning_MWLinks">'[2]2. Traffic Demand'!#REF!</definedName>
    <definedName name="I_Planning_NodeB">'[2]2. Traffic Demand'!$D$194</definedName>
    <definedName name="I_Planning_NodeBtoRNC">'[2]2. Traffic Demand'!$D$196</definedName>
    <definedName name="I_Planning_PCU">'[2]2. Traffic Demand'!#REF!</definedName>
    <definedName name="I_Planning_periods">'[2]2. Traffic Demand'!$B$174:$D$197</definedName>
    <definedName name="I_Planning_RNC">'[2]2. Traffic Demand'!$D$195</definedName>
    <definedName name="I_Planning_SGSN">'[2]2. Traffic Demand'!$D$186</definedName>
    <definedName name="I_Planning_SMSC">'[2]2. Traffic Demand'!$D$184</definedName>
    <definedName name="I_Planning_TMGW">'[2]2. Traffic Demand'!#REF!</definedName>
    <definedName name="I_Planning_Transmission">#REF!</definedName>
    <definedName name="I_Planning_TRX">'[2]2. Traffic Demand'!#REF!</definedName>
    <definedName name="I_Planning_VMS">'[2]2. Traffic Demand'!$D$185</definedName>
    <definedName name="I_Planning_WAP">'[2]2. Traffic Demand'!$D$189</definedName>
    <definedName name="I_RadioService_2G">#REF!</definedName>
    <definedName name="I_RadioService_3G">#REF!</definedName>
    <definedName name="I_RF">#REF!</definedName>
    <definedName name="I_Rooftop_perc">'[2]5. Unit Investment &amp; Opex'!$C$50</definedName>
    <definedName name="I_RouteFactors">'[2]3. Routeing &amp; Conversion'!$A$10:$Z$142</definedName>
    <definedName name="I_RouteFactors_Input">'[2]1.0. Routeing &amp; Conversion'!$A$10:$Z$142</definedName>
    <definedName name="I_Routeing">#REF!</definedName>
    <definedName name="I_Sectorisation_3G">#REF!</definedName>
    <definedName name="I_Sectorisation_GSM">#REF!</definedName>
    <definedName name="I_Sectorisation_GSM900">#REF!</definedName>
    <definedName name="I_SectorsperSite">#REF!</definedName>
    <definedName name="I_shortCall_factor">'[2]1.0. Routeing &amp; Conversion'!$C$250</definedName>
    <definedName name="I_SMS_Conv">'[2]1. Masterfiles'!#REF!</definedName>
    <definedName name="I_SMS_Conversion">'2. Dopyt'!#REF!</definedName>
    <definedName name="I_SMS_ConvFactor">'[2]3. Routeing &amp; Conversion'!#REF!</definedName>
    <definedName name="I_Spectrum">#REF!</definedName>
    <definedName name="I_SubsGrowth_All">'[2]2. Traffic Demand'!$C$207</definedName>
    <definedName name="I_TessFactor">#REF!</definedName>
    <definedName name="I_TessFactor_3G">#REF!</definedName>
    <definedName name="I_Timeslots">#REF!</definedName>
    <definedName name="I_Towers_perc">'[2]5. Unit Investment &amp; Opex'!$C$49</definedName>
    <definedName name="I_traffic_growth_rates">'[2]1.1. Input - demand'!$D$459:$I$465</definedName>
    <definedName name="I_traffic_growth_type">'[2]1.1. Input - demand'!$D$459:$D$465</definedName>
    <definedName name="I_traffic_growth_year">'[2]1.1. Input - demand'!$D$459:$I$459</definedName>
    <definedName name="I_traffic_types">'[2]3. Routeing &amp; Conversion'!$D$325:$J$329</definedName>
    <definedName name="I_Trans_Length">#REF!</definedName>
    <definedName name="I_Trans_Length_FAC">'[2]1.5. Input - Financial data'!#REF!</definedName>
    <definedName name="I_TransHeaders">#REF!</definedName>
    <definedName name="I_TransMedia_2G">#REF!</definedName>
    <definedName name="I_TransMedia_3G">#REF!</definedName>
    <definedName name="I_TRX_BitRate">#REF!</definedName>
    <definedName name="I_TRXsperE1">#REF!</definedName>
    <definedName name="I_UnitCapex">'[2]5. Unit Investment &amp; Opex'!$B$15:$G$46</definedName>
    <definedName name="I_UnitCapex_TR">'[2]5. Unit Investment &amp; Opex'!$B$52:$G$84</definedName>
    <definedName name="I_UnitPrice_Transmission">#REF!</definedName>
    <definedName name="I_VideoCallConvFactor">'[2]3. Routeing &amp; Conversion'!#REF!</definedName>
    <definedName name="I_VMS_Routing">'[2]1.0. Routeing &amp; Conversion'!$C$252</definedName>
    <definedName name="I_VoiceMinToErlang">'4. Parametre dimenzovania siete'!#REF!</definedName>
    <definedName name="I_WACC">'5. Jednotkové investície &amp; Opex'!#REF!</definedName>
    <definedName name="M_Assets">'[2]1. Masterfiles'!#REF!</definedName>
    <definedName name="M_CallStat">#REF!</definedName>
    <definedName name="M_CallStat_Name">#REF!</definedName>
    <definedName name="M_NE">#REF!</definedName>
    <definedName name="M_NE_Names">#REF!</definedName>
    <definedName name="M_NEs">'[2]1. Masterfiles'!$B$147:$D$171</definedName>
    <definedName name="M_Services">#REF!</definedName>
    <definedName name="M_Services_Names">#REF!</definedName>
    <definedName name="M_Users">#REF!</definedName>
    <definedName name="M_Users_Name">#REF!</definedName>
    <definedName name="non_network">#REF!</definedName>
    <definedName name="_xlnm.Print_Area" localSheetId="3">'3. Smerovacie faktory'!$A$1:$S$27</definedName>
    <definedName name="_xlnm.Print_Area" localSheetId="2">'4. Parametre dimenzovania siete'!$A$1:$K$158</definedName>
    <definedName name="_xlnm.Print_Area" localSheetId="1">'5. Jednotkové investície &amp; Opex'!$A$1:$L$73</definedName>
    <definedName name="Params.3G.Site.CarrierCapacity">#REF!</definedName>
    <definedName name="Result_FTR_Far_end">#REF!</definedName>
    <definedName name="S_Coverage">'[2]A.1. Results'!$O$42</definedName>
    <definedName name="SMS_Size">#REF!</definedName>
    <definedName name="UMTS_assets">#REF!</definedName>
    <definedName name="WACC">'[8]A. Manager &amp; results'!$D$11</definedName>
    <definedName name="Workbook.Author">#REF!</definedName>
    <definedName name="Workbook.Authors_Email_Address">#REF!</definedName>
    <definedName name="Workbook.Objective">#REF!</definedName>
    <definedName name="Workbook.Status">#REF!</definedName>
    <definedName name="Workbook.Title">#REF!</definedName>
    <definedName name="Workbook.Version">#REF!</definedName>
    <definedName name="Year">'[2]A.1. Results'!$O$3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341" i="37" l="1"/>
  <c r="J71" i="11" l="1"/>
  <c r="K71" i="11"/>
  <c r="L71" i="11"/>
  <c r="M71" i="11"/>
  <c r="N71" i="11"/>
  <c r="C163" i="11" a="1"/>
  <c r="C163" i="11" s="1"/>
  <c r="C172" i="11" l="1"/>
  <c r="C170" i="11"/>
  <c r="C168" i="11"/>
  <c r="C166" i="11"/>
  <c r="C164" i="11"/>
  <c r="C171" i="11"/>
  <c r="C169" i="11"/>
  <c r="C167" i="11"/>
  <c r="C165" i="11"/>
  <c r="L187" i="11" l="1"/>
  <c r="K187" i="11"/>
  <c r="J187" i="11"/>
  <c r="I187" i="11"/>
  <c r="H187" i="11"/>
  <c r="G187" i="11"/>
  <c r="F187" i="11"/>
  <c r="E187" i="11"/>
  <c r="D187" i="11"/>
  <c r="C187" i="11"/>
  <c r="E12" i="37" l="1"/>
  <c r="F12" i="37"/>
  <c r="G12" i="37"/>
  <c r="H12" i="37"/>
  <c r="M124" i="11" l="1"/>
  <c r="M123" i="11"/>
  <c r="M122" i="11"/>
  <c r="M121" i="11"/>
  <c r="M120" i="11"/>
  <c r="M119" i="11"/>
  <c r="M118" i="11"/>
  <c r="M117" i="11"/>
  <c r="M116" i="11"/>
  <c r="M115" i="11"/>
  <c r="M114" i="11"/>
  <c r="J41" i="11" l="1"/>
  <c r="K41" i="11"/>
  <c r="L41" i="11"/>
  <c r="N40" i="11"/>
  <c r="N39" i="11"/>
  <c r="N38" i="11"/>
  <c r="D14" i="11"/>
  <c r="F64" i="6" l="1"/>
  <c r="F63" i="6"/>
  <c r="E111" i="37"/>
  <c r="E110" i="37"/>
  <c r="F87" i="37" l="1"/>
  <c r="E87" i="37"/>
  <c r="H44" i="37"/>
  <c r="G44" i="37"/>
  <c r="F44" i="37"/>
  <c r="E44" i="37"/>
  <c r="G72" i="6" l="1"/>
  <c r="G71" i="6"/>
  <c r="G70" i="6"/>
  <c r="G69" i="6"/>
  <c r="G68" i="6"/>
  <c r="E71" i="11"/>
  <c r="D71" i="11"/>
  <c r="I71" i="11"/>
  <c r="H71" i="11"/>
  <c r="G71" i="11"/>
  <c r="F71" i="11"/>
  <c r="C71" i="11"/>
  <c r="J52" i="11"/>
  <c r="J51" i="11"/>
  <c r="G53" i="11"/>
  <c r="E53" i="11"/>
  <c r="D53" i="11"/>
  <c r="C53" i="11"/>
  <c r="F52" i="11"/>
  <c r="F51" i="11"/>
  <c r="F50" i="11"/>
  <c r="F53" i="11" l="1"/>
  <c r="H37" i="37" l="1"/>
  <c r="G37" i="37"/>
  <c r="F37" i="37"/>
  <c r="E37" i="37"/>
  <c r="H30" i="37"/>
  <c r="G30" i="37"/>
  <c r="F30" i="37"/>
  <c r="E30" i="37"/>
  <c r="F31" i="37" l="1"/>
  <c r="G31" i="37"/>
  <c r="G15" i="37"/>
  <c r="H15" i="37"/>
  <c r="H31" i="37"/>
  <c r="F15" i="37"/>
  <c r="H41" i="11" l="1"/>
  <c r="I41" i="11"/>
  <c r="G41" i="11" l="1"/>
  <c r="F41" i="11"/>
  <c r="E41" i="11"/>
  <c r="D41" i="11"/>
  <c r="C41" i="11"/>
  <c r="J50" i="11"/>
  <c r="C27" i="11"/>
  <c r="L53" i="11"/>
  <c r="H53" i="11"/>
  <c r="I53" i="11"/>
  <c r="B56" i="6"/>
  <c r="B55" i="6"/>
  <c r="B54" i="6"/>
  <c r="B53" i="6"/>
  <c r="D27" i="11"/>
  <c r="E220" i="11"/>
  <c r="G220" i="11"/>
  <c r="G221" i="11" s="1"/>
  <c r="F216" i="11"/>
  <c r="H217" i="11"/>
  <c r="H218" i="11" s="1"/>
  <c r="G217" i="11"/>
  <c r="G218" i="11" s="1"/>
  <c r="F217" i="11"/>
  <c r="F218" i="11"/>
  <c r="K53" i="11"/>
  <c r="H47" i="37"/>
  <c r="G47" i="37"/>
  <c r="F47" i="37"/>
  <c r="N41" i="11" l="1"/>
  <c r="F65" i="6"/>
  <c r="J53" i="11"/>
  <c r="E221" i="11"/>
  <c r="G219" i="11"/>
  <c r="H219" i="11"/>
  <c r="G222" i="11"/>
  <c r="E222" i="11" l="1"/>
  <c r="G223" i="11"/>
  <c r="E223" i="11" l="1"/>
</calcChain>
</file>

<file path=xl/sharedStrings.xml><?xml version="1.0" encoding="utf-8"?>
<sst xmlns="http://schemas.openxmlformats.org/spreadsheetml/2006/main" count="1057" uniqueCount="452">
  <si>
    <t>UM</t>
  </si>
  <si>
    <t>km</t>
  </si>
  <si>
    <t>Max # TRX</t>
  </si>
  <si>
    <t>100 Mbps card</t>
  </si>
  <si>
    <t>IP Switch</t>
  </si>
  <si>
    <t>IP Router</t>
  </si>
  <si>
    <t>2G</t>
  </si>
  <si>
    <t>3G</t>
  </si>
  <si>
    <t>Node B - RNC</t>
  </si>
  <si>
    <t>4 x E1</t>
  </si>
  <si>
    <t>2 x E1</t>
  </si>
  <si>
    <t>1 x E1</t>
  </si>
  <si>
    <t>Link 4 Mbit/s</t>
  </si>
  <si>
    <t>TRX / Carrier bandwidth</t>
  </si>
  <si>
    <t>NodeB Cabinet</t>
  </si>
  <si>
    <t>NodeB Carrier</t>
  </si>
  <si>
    <t>NodeB Channel Kit</t>
  </si>
  <si>
    <t># Carrier</t>
  </si>
  <si>
    <t># Channel Kit</t>
  </si>
  <si>
    <t># HSDPA Upgrade</t>
  </si>
  <si>
    <t>BTS Cabinet</t>
  </si>
  <si>
    <t>RNC</t>
  </si>
  <si>
    <t>MSS</t>
  </si>
  <si>
    <t>Link 32 Mbit/s</t>
  </si>
  <si>
    <t>Link 128 Mbit/s</t>
  </si>
  <si>
    <t>Radio Access Sites</t>
  </si>
  <si>
    <t>Access Sites</t>
  </si>
  <si>
    <t>NGN transmission equipment</t>
  </si>
  <si>
    <t># DXC</t>
  </si>
  <si>
    <t>BSC</t>
  </si>
  <si>
    <t>Media gateways</t>
  </si>
  <si>
    <t>BTS</t>
  </si>
  <si>
    <t>MGW</t>
  </si>
  <si>
    <t>Link STM-1</t>
  </si>
  <si>
    <t>Act  # of BHE</t>
  </si>
  <si>
    <t>NodeB</t>
  </si>
  <si>
    <t>Core Node</t>
  </si>
  <si>
    <t>Capacity planning max load factor - transmission access</t>
  </si>
  <si>
    <t>Capacity planning max load factor - transmission core</t>
  </si>
  <si>
    <t>Max. # of BHE</t>
  </si>
  <si>
    <t>Max. # of BH call attempts</t>
  </si>
  <si>
    <t>TRX 2G</t>
  </si>
  <si>
    <t>BSC - MGW</t>
  </si>
  <si>
    <t>MGW - MGW</t>
  </si>
  <si>
    <t>RNC - MGW</t>
  </si>
  <si>
    <t>Mobile voicemail platform</t>
  </si>
  <si>
    <t>Home Location Register (HLR)</t>
  </si>
  <si>
    <t>Switching &amp; Access</t>
  </si>
  <si>
    <t>GSM 900</t>
  </si>
  <si>
    <t>GSM 1800</t>
  </si>
  <si>
    <t>Erlang</t>
  </si>
  <si>
    <t>Khz</t>
  </si>
  <si>
    <t>Conversion of voice minutes to Erlang traffic</t>
  </si>
  <si>
    <t>Microwave</t>
  </si>
  <si>
    <t>Max # of subscribers</t>
  </si>
  <si>
    <t>SGSN Platform</t>
  </si>
  <si>
    <t>GGSN Platform</t>
  </si>
  <si>
    <t>MMSC Platform</t>
  </si>
  <si>
    <t>GSM Dual</t>
  </si>
  <si>
    <t>Max # of SCC</t>
  </si>
  <si>
    <t>STM1</t>
  </si>
  <si>
    <t>Voicemail platform</t>
  </si>
  <si>
    <t>SMSC platform</t>
  </si>
  <si>
    <t>MMSC platform</t>
  </si>
  <si>
    <t>Point Of Interconnect</t>
  </si>
  <si>
    <t>Maintenance / monitoring ports</t>
  </si>
  <si>
    <t>E1</t>
  </si>
  <si>
    <t>E2</t>
  </si>
  <si>
    <t>E3</t>
  </si>
  <si>
    <t>E4</t>
  </si>
  <si>
    <t>Link STM-4</t>
  </si>
  <si>
    <t>Link STM-16</t>
  </si>
  <si>
    <t>Link STM-64</t>
  </si>
  <si>
    <t>STM-1</t>
  </si>
  <si>
    <t>STM-4</t>
  </si>
  <si>
    <t>STM-16</t>
  </si>
  <si>
    <t>STM-64</t>
  </si>
  <si>
    <t>HLR</t>
  </si>
  <si>
    <t>Ports per line card</t>
  </si>
  <si>
    <t>Capacity planning max load factor - radio network</t>
  </si>
  <si>
    <t>Capacity planning max load factor - switching</t>
  </si>
  <si>
    <t>BTS/NodeB - BSC/RNC</t>
  </si>
  <si>
    <t>BSC/RNC - MGW</t>
  </si>
  <si>
    <t>Km</t>
  </si>
  <si>
    <t>Node B</t>
  </si>
  <si>
    <t>SMSC Platform</t>
  </si>
  <si>
    <t>Intelligent Network</t>
  </si>
  <si>
    <t>Erlang_col3</t>
  </si>
  <si>
    <t>UMTS Radio Channel voice rate</t>
  </si>
  <si>
    <t>UMTS</t>
  </si>
  <si>
    <t># Channels</t>
  </si>
  <si>
    <t>Capacity allowance for soft handover</t>
  </si>
  <si>
    <t>Channels per Channel Kit</t>
  </si>
  <si>
    <t>Max data rate per RNC</t>
  </si>
  <si>
    <t>Channel Element Utilisation factor</t>
  </si>
  <si>
    <t>0.9  Max switching capacity</t>
  </si>
  <si>
    <t>Erlang_col1</t>
  </si>
  <si>
    <t>Erlang_col2</t>
  </si>
  <si>
    <t>Erlang_col4</t>
  </si>
  <si>
    <t># TRX</t>
  </si>
  <si>
    <t>Number of voice channels (Time slots) - Circuits</t>
  </si>
  <si>
    <t>Number of TRXs</t>
  </si>
  <si>
    <t>Erlang Traffic for a given blocking probability (Erlang B table)</t>
  </si>
  <si>
    <t>%</t>
  </si>
  <si>
    <t>#</t>
  </si>
  <si>
    <t>Total</t>
  </si>
  <si>
    <t>BTS - BSC</t>
  </si>
  <si>
    <t>Switch locations</t>
  </si>
  <si>
    <t>1 Gbps card</t>
  </si>
  <si>
    <t># ADM</t>
  </si>
  <si>
    <t>Network Center</t>
  </si>
  <si>
    <t>NodeB components</t>
  </si>
  <si>
    <t>mbps</t>
  </si>
  <si>
    <t>Fibre, average cost including duct, trench, etc - URBAN</t>
  </si>
  <si>
    <t>Fibre, average cost including duct, trench, etc - RURAL</t>
  </si>
  <si>
    <t>SDH equipment</t>
  </si>
  <si>
    <t>Add Drop Multiplexer - STM1</t>
  </si>
  <si>
    <t>Add Drop Multiplexer - STM4</t>
  </si>
  <si>
    <t>Add Drop Multiplexer - STM16</t>
  </si>
  <si>
    <t>Add Drop Multiplexer - STM64</t>
  </si>
  <si>
    <t>Link 2 Mbit/s</t>
  </si>
  <si>
    <t>Link 8 Mbit/s</t>
  </si>
  <si>
    <t>Optical Fibre</t>
  </si>
  <si>
    <t>…</t>
  </si>
  <si>
    <t>Mb</t>
  </si>
  <si>
    <t>Jednotka</t>
  </si>
  <si>
    <t># SMS správ</t>
  </si>
  <si>
    <t># MMS správ</t>
  </si>
  <si>
    <t>Typ služby</t>
  </si>
  <si>
    <t>Popis</t>
  </si>
  <si>
    <t>Typ zákazníka</t>
  </si>
  <si>
    <t>Celkový počet SMS</t>
  </si>
  <si>
    <t>Operátor 1</t>
  </si>
  <si>
    <t>0.5  Spektrum</t>
  </si>
  <si>
    <t>Spektrum</t>
  </si>
  <si>
    <t>Hodnota</t>
  </si>
  <si>
    <t xml:space="preserve">2.3 Objemy SMS a MMS </t>
  </si>
  <si>
    <t>NE / Služba</t>
  </si>
  <si>
    <t>Platforma</t>
  </si>
  <si>
    <t>Počet oblastí napojených na Core Node</t>
  </si>
  <si>
    <t>Kontrola (vždy 1)</t>
  </si>
  <si>
    <t>Počet TRX</t>
  </si>
  <si>
    <t>Celkem</t>
  </si>
  <si>
    <t>1 sektor (%)</t>
  </si>
  <si>
    <t>Max # SMS v BH</t>
  </si>
  <si>
    <t>IP routery</t>
  </si>
  <si>
    <t>IP Switch typ karty</t>
  </si>
  <si>
    <t>Kapacita (mbps)</t>
  </si>
  <si>
    <t>IP Router typ karty</t>
  </si>
  <si>
    <t>Cenový trend</t>
  </si>
  <si>
    <t>EUR</t>
  </si>
  <si>
    <t>Optické vlákno</t>
  </si>
  <si>
    <t>TRX/sektor</t>
  </si>
  <si>
    <t>Rok 0 Aktuál</t>
  </si>
  <si>
    <t>Rok 0</t>
  </si>
  <si>
    <t>Hlasové okruhy</t>
  </si>
  <si>
    <t>SMS Centrum</t>
  </si>
  <si>
    <t>MMS Centrum</t>
  </si>
  <si>
    <t xml:space="preserve">Kvalita služby (Radio path Grade of Service (GoS): Blocking Probability) </t>
  </si>
  <si>
    <t>Opakovací faktor - Re-use factor per cell (frequency cannot be used in adjacent cells)</t>
  </si>
  <si>
    <t>Fyzická kapacita - Physical capacity of a sector (N. of TRX per sector)</t>
  </si>
  <si>
    <t>Interconnection</t>
  </si>
  <si>
    <t>Rozložení provozu v daném roce</t>
  </si>
  <si>
    <t>2 sektory (%)</t>
  </si>
  <si>
    <t>3+ sektory (%)</t>
  </si>
  <si>
    <t>n/A</t>
  </si>
  <si>
    <t>Capacity planning max load factor - IP backbone</t>
  </si>
  <si>
    <t>Mobile IN</t>
  </si>
  <si>
    <t>Porty na kartu ( per line card)</t>
  </si>
  <si>
    <t>Celková kapacita  (v kap. jednotkách)</t>
  </si>
  <si>
    <t>Počet E1s</t>
  </si>
  <si>
    <t>Z Core Node</t>
  </si>
  <si>
    <t>Do Network Centre</t>
  </si>
  <si>
    <t>BTS/NodeB spoje do BSC/RNC</t>
  </si>
  <si>
    <t>BSC/RNC spoje do Core Node</t>
  </si>
  <si>
    <t>IP switche (access)</t>
  </si>
  <si>
    <t>Celkový počet MMS</t>
  </si>
  <si>
    <t>x</t>
  </si>
  <si>
    <t>Proportion of Node B HSPA enabled</t>
  </si>
  <si>
    <t>Max number of channels per carrier</t>
  </si>
  <si>
    <t>Max number of channels per carrier adjusted for soft handover</t>
  </si>
  <si>
    <t>Min number of channels per Node-B</t>
  </si>
  <si>
    <t>Actual # SCC</t>
  </si>
  <si>
    <t>Actual # BHE</t>
  </si>
  <si>
    <t>NodeB HSPA Upgrade</t>
  </si>
  <si>
    <t>-</t>
  </si>
  <si>
    <t>Mark-up Wholesale Billing</t>
  </si>
  <si>
    <t>Dual</t>
  </si>
  <si>
    <t>Link 8 Bit/s</t>
  </si>
  <si>
    <t>Mikrovlnné</t>
  </si>
  <si>
    <t>Max # kapacita serveru</t>
  </si>
  <si>
    <t>BU mobilný LRIC model</t>
  </si>
  <si>
    <t>Prevádzka v GSM rádiovej sieti</t>
  </si>
  <si>
    <t>Prevádzka v UMTS rádiovej sieti</t>
  </si>
  <si>
    <t>Odchádzajúce - hovory v sieti (on-net)</t>
  </si>
  <si>
    <t>3. Smerovacie faktory služieb</t>
  </si>
  <si>
    <t>Poskytuje štatistiky smerovania služieb po jednotlivých sieťových prvkoch</t>
  </si>
  <si>
    <t xml:space="preserve">Rádiový prístup </t>
  </si>
  <si>
    <t>Prenos</t>
  </si>
  <si>
    <t>Chrbticová sieť</t>
  </si>
  <si>
    <t>Technológie</t>
  </si>
  <si>
    <t>Odchádzajúce - hovory do sietí iných mobilných operátorov</t>
  </si>
  <si>
    <t>Odchádzajúce - hovory do pevnej siete</t>
  </si>
  <si>
    <t xml:space="preserve">Odchádzajúce - hovory do zahraničia </t>
  </si>
  <si>
    <t>Odchádzajúce - hovory na tiesňové čísla</t>
  </si>
  <si>
    <t>Odchádzajúce - hovory do hlasovej schránky</t>
  </si>
  <si>
    <t>Odchádzajúce - hovory na bezplatné čísla</t>
  </si>
  <si>
    <t>Odchádzajúce - hovory na čísla Premium</t>
  </si>
  <si>
    <t>Prichádzajúce - hovory od iných mobilných operátorov</t>
  </si>
  <si>
    <t>Mobilné dáta</t>
  </si>
  <si>
    <t>Mark-up pracovný kapitál</t>
  </si>
  <si>
    <t>Mark-up pre veľkoobchodné služby</t>
  </si>
  <si>
    <t>Mark-up Opex sieťové prvky Backbone</t>
  </si>
  <si>
    <t>Mark-up Opex sieťové prvky RAN</t>
  </si>
  <si>
    <t>Náklady na rádiovú a spojovaciu sieť</t>
  </si>
  <si>
    <t>Skutočný počet</t>
  </si>
  <si>
    <t>Životnosť aktíva</t>
  </si>
  <si>
    <t>Celkom</t>
  </si>
  <si>
    <t xml:space="preserve"># vlastných </t>
  </si>
  <si>
    <t>Počet rokov</t>
  </si>
  <si>
    <t>km vlastných</t>
  </si>
  <si>
    <t># rádio setov</t>
  </si>
  <si>
    <t># linkov</t>
  </si>
  <si>
    <t>Spoje chrbticovej siete</t>
  </si>
  <si>
    <t>Skutočný počet  (vzdialenosť v km)</t>
  </si>
  <si>
    <t>Kábel</t>
  </si>
  <si>
    <t>Meno aktíva</t>
  </si>
  <si>
    <t xml:space="preserve">Skutočný počet  </t>
  </si>
  <si>
    <t xml:space="preserve"># prenajatých lokácií </t>
  </si>
  <si>
    <t>Hraničná kapacita (mbps)</t>
  </si>
  <si>
    <t xml:space="preserve">Plánovacie obdobie </t>
  </si>
  <si>
    <t>Minimálny počet platforiem (#)</t>
  </si>
  <si>
    <t>Užívatelia hlasových schránok</t>
  </si>
  <si>
    <t>Prenajatá kapacita</t>
  </si>
  <si>
    <t>Mestá</t>
  </si>
  <si>
    <t>Vidiek</t>
  </si>
  <si>
    <t>Dopravné koridory</t>
  </si>
  <si>
    <t>Rekreačné oblasti</t>
  </si>
  <si>
    <t>Územie celkom</t>
  </si>
  <si>
    <t>Geotyp Aglomerácie</t>
  </si>
  <si>
    <t>Geotyp Mestá</t>
  </si>
  <si>
    <t>Geotyp Vidiek</t>
  </si>
  <si>
    <t>Priemerné mikro skoky na BSC/RNC - MGW spoj</t>
  </si>
  <si>
    <t>Meno</t>
  </si>
  <si>
    <t>Okruhy celkom</t>
  </si>
  <si>
    <t>Signalizácia</t>
  </si>
  <si>
    <t>Množstvo</t>
  </si>
  <si>
    <t>Sektorizácia</t>
  </si>
  <si>
    <t>Aglomerácie</t>
  </si>
  <si>
    <t>UMTS priemerný polomer bunky</t>
  </si>
  <si>
    <t>Región</t>
  </si>
  <si>
    <t xml:space="preserve">Celkom územie </t>
  </si>
  <si>
    <t xml:space="preserve">Pomer vlastných lokácií </t>
  </si>
  <si>
    <t>Pomer zdieľaných lokácií (stožiar)</t>
  </si>
  <si>
    <t>Priemerná čakacia doba do naviazania hovoru</t>
  </si>
  <si>
    <t>Odchádzajúce - MMS v rámci siete</t>
  </si>
  <si>
    <t>Odchádzajúce - MMS do sietí iných mobilných operátorov</t>
  </si>
  <si>
    <t>Odchádzajúce - MMS do zahraničia</t>
  </si>
  <si>
    <t>Prichádzajúce - MMS z iných sietí mobilných operátorov</t>
  </si>
  <si>
    <t xml:space="preserve">Prichádzajúce  - MMS zo zahraničia </t>
  </si>
  <si>
    <t>5. Investície a Opex</t>
  </si>
  <si>
    <t>Poskytuje cenové informácie pre všetky sieťové komponenty a príslušné prevádzkové náklady</t>
  </si>
  <si>
    <t>V prípade, že nie je uvedené inak, informácie nižšie vychádzajú zo stavu k decembru 2010 (resp. roku 2010)</t>
  </si>
  <si>
    <t>5.1 Jednotkové aktuálne ceny pre prístupové (RAN) a prepojovacie sieťové prvky</t>
  </si>
  <si>
    <t>Základná jednotková cena</t>
  </si>
  <si>
    <t>Iné investičné výdavky</t>
  </si>
  <si>
    <t>5.2 Jednotkové aktuálne ceny pre vlastnené prenosové sieťové prvky</t>
  </si>
  <si>
    <r>
      <t>Vlákno vrátane káblovodov</t>
    </r>
    <r>
      <rPr>
        <sz val="8.5"/>
        <rFont val="Arial"/>
        <family val="2"/>
      </rPr>
      <t xml:space="preserve"> a zemných prác</t>
    </r>
    <r>
      <rPr>
        <sz val="10"/>
        <rFont val="Arial"/>
        <family val="2"/>
      </rPr>
      <t xml:space="preserve"> - Mesto &amp; Aglomerácia</t>
    </r>
  </si>
  <si>
    <r>
      <t>Vlákno vrátane káblovodov</t>
    </r>
    <r>
      <rPr>
        <sz val="8.5"/>
        <rFont val="Arial"/>
        <family val="2"/>
      </rPr>
      <t xml:space="preserve"> a zemných prác</t>
    </r>
    <r>
      <rPr>
        <sz val="10"/>
        <rFont val="Arial"/>
        <family val="2"/>
      </rPr>
      <t xml:space="preserve"> - Vidiek</t>
    </r>
  </si>
  <si>
    <t xml:space="preserve">NGN prenosové zariadenie </t>
  </si>
  <si>
    <t xml:space="preserve">SDH zariadenie </t>
  </si>
  <si>
    <t xml:space="preserve">Mikrovlnné zariadenie </t>
  </si>
  <si>
    <t xml:space="preserve">Satelitné zariadenie </t>
  </si>
  <si>
    <t>5.3 Jednotkové aktuálne ceny za prenajatú infraštruktúru</t>
  </si>
  <si>
    <t>Prenajaté lokácie a pozemky</t>
  </si>
  <si>
    <t>Prenajaté stožiare</t>
  </si>
  <si>
    <t>Prenajaté strechy</t>
  </si>
  <si>
    <t>Priemerná cena prenájmu lokácie</t>
  </si>
  <si>
    <t>Prenajaté prenosové spoje</t>
  </si>
  <si>
    <t>Kapacita spoja</t>
  </si>
  <si>
    <t>Vzdialenosť (km)</t>
  </si>
  <si>
    <t>Lokácia / mesiac</t>
  </si>
  <si>
    <t>Užívatelia s predplatenými službami</t>
  </si>
  <si>
    <t xml:space="preserve">Užívatelia roamingových služieb v sieti </t>
  </si>
  <si>
    <t>Celkový počet mobilných užívateľov</t>
  </si>
  <si>
    <t xml:space="preserve">Služby mobilných komunikácií </t>
  </si>
  <si>
    <t>Prichádzajúce - hovory zo zahraničia</t>
  </si>
  <si>
    <t>Odchádzajúce - SMS v rámci siete</t>
  </si>
  <si>
    <t>Prichádzajúce - hovory z pevnej siete</t>
  </si>
  <si>
    <t>Prichádzajúce - prichádzajúci roaming</t>
  </si>
  <si>
    <t>Odchádzajúce - SMS do sietí iných mobilných operátorov</t>
  </si>
  <si>
    <t>Odchádzajúce - SMS do zahraničia</t>
  </si>
  <si>
    <t>Prichádzajúce - SMS z iných sietí mobilných operátorov</t>
  </si>
  <si>
    <t xml:space="preserve">Prichádzajúce - SMS zo zahraničia </t>
  </si>
  <si>
    <t>Odchádzajúce - prichádzajúci roaming</t>
  </si>
  <si>
    <t>Minúta</t>
  </si>
  <si>
    <t>2. Dopyt</t>
  </si>
  <si>
    <t>Poskytuje dopyt po službách (počet užívateľov a objem poskytovaných služieb)</t>
  </si>
  <si>
    <t>2.2 Objem prevádzky pre hlasové služby</t>
  </si>
  <si>
    <t>Rozloženie prevádzky v danom roku</t>
  </si>
  <si>
    <t>2.4 Objemy mobilných dát</t>
  </si>
  <si>
    <t>Prevádzka v 3G rádiovej sieti</t>
  </si>
  <si>
    <t>Minúta / hovor</t>
  </si>
  <si>
    <t xml:space="preserve">4. Parametre dimenzovania siete </t>
  </si>
  <si>
    <t>Poskytuje základné technické plánovacie parametre a súčasnú kapacitu siete</t>
  </si>
  <si>
    <t>V prípade, že nie je uvedené inak, informácie nižšie vychádzajú zo stavu v roku 0</t>
  </si>
  <si>
    <t>4.1 Hlavné kritériá</t>
  </si>
  <si>
    <t>Variabilná zložka</t>
  </si>
  <si>
    <t>4.3  Pokrytie</t>
  </si>
  <si>
    <t>Populácia
rok X</t>
  </si>
  <si>
    <t>Celková plocha územia (km2)</t>
  </si>
  <si>
    <t>Celkové pokrytie - GSM 900 (% celkovej rozlohy)</t>
  </si>
  <si>
    <t>Celkové pokrytie - GSM 1800 (% celkovej rozlohy)</t>
  </si>
  <si>
    <t>Celkové pokrytie - UMTS (% celkovej rozlohy)</t>
  </si>
  <si>
    <t>4.6 Mapovanie prevádzky na Core Nodes</t>
  </si>
  <si>
    <t>Definícia Core Node: lokácia MGW alebo MSS</t>
  </si>
  <si>
    <t>Core Node Uzol (1 ak je geotyp obsluhovaný len jedným CN uzlom ; 0.5 ak je geotyp obsluhovaný 2 uzlami v rovnakom pomere atd.)</t>
  </si>
  <si>
    <t xml:space="preserve">4.8  BTS / NodeB zariadenie </t>
  </si>
  <si>
    <t>Zariadenie rádiového prístupu</t>
  </si>
  <si>
    <r>
      <t>Plánovacie obdobie (# mesiacov</t>
    </r>
    <r>
      <rPr>
        <b/>
        <sz val="10"/>
        <rFont val="Arial"/>
        <family val="2"/>
        <charset val="238"/>
      </rPr>
      <t>)</t>
    </r>
  </si>
  <si>
    <r>
      <t>Počet BT</t>
    </r>
    <r>
      <rPr>
        <b/>
        <sz val="10"/>
        <rFont val="Arial"/>
        <family val="2"/>
        <charset val="238"/>
      </rPr>
      <t>S kabinetov</t>
    </r>
  </si>
  <si>
    <t>Kapacita: Maximálny počet TRX/Carrier na BTS/NodeB</t>
  </si>
  <si>
    <t>Využitie TRX v HPH (%)</t>
  </si>
  <si>
    <t>4.9  BTS / NodeB sektorizácia</t>
  </si>
  <si>
    <t>4.10  BSC / RNC zariadenie</t>
  </si>
  <si>
    <t>Maximálna efektívna kapacita</t>
  </si>
  <si>
    <t>Maximálna kapacita</t>
  </si>
  <si>
    <t>Skutočná kapacita</t>
  </si>
  <si>
    <r>
      <t>#mesia</t>
    </r>
    <r>
      <rPr>
        <sz val="10"/>
        <rFont val="Arial"/>
        <family val="2"/>
        <charset val="238"/>
      </rPr>
      <t>cov</t>
    </r>
  </si>
  <si>
    <t>4.11  MSS zariadenia</t>
  </si>
  <si>
    <t>Max / Skutočnosť</t>
  </si>
  <si>
    <t>4.12  MGW zariadenia</t>
  </si>
  <si>
    <t>Aktuálny počet # SCC</t>
  </si>
  <si>
    <t>4.13  Ostatné zariadenia core platforms</t>
  </si>
  <si>
    <t xml:space="preserve">Ostatné Switching &amp; Access zariadenia </t>
  </si>
  <si>
    <t>Kapacitné jednotky</t>
  </si>
  <si>
    <t>Plánovacie obdobie (mesiace)</t>
  </si>
  <si>
    <t>Max # zákazníkov</t>
  </si>
  <si>
    <r>
      <t>Max # zákaz</t>
    </r>
    <r>
      <rPr>
        <sz val="10"/>
        <rFont val="Arial"/>
        <family val="2"/>
        <charset val="238"/>
      </rPr>
      <t xml:space="preserve">níkov </t>
    </r>
    <r>
      <rPr>
        <sz val="10"/>
        <rFont val="Arial"/>
        <family val="2"/>
      </rPr>
      <t>voicemail</t>
    </r>
  </si>
  <si>
    <t xml:space="preserve">Max # správ za sekundu </t>
  </si>
  <si>
    <t xml:space="preserve">Max # užívateľov </t>
  </si>
  <si>
    <t xml:space="preserve">Max # zákazníkov s dátovými službami </t>
  </si>
  <si>
    <t>4.14  Mapovanie Core platforiem na Core Node uzly</t>
  </si>
  <si>
    <t>Mapovanie Core platforms na Core Nodes</t>
  </si>
  <si>
    <t>Zariadenia chrbticovej siete</t>
  </si>
  <si>
    <t>4.16.1  IP (NGN) zariadenie</t>
  </si>
  <si>
    <t>Počet kariet</t>
  </si>
  <si>
    <t>Chrbticové spoje</t>
  </si>
  <si>
    <t>Prenajaté spoje % ako percento káblových spojov</t>
  </si>
  <si>
    <t>4.16.3  Priemerné mikrovlnné skoky a káblová vzdialenosť</t>
  </si>
  <si>
    <t>Priemerný počet mikrovlnných skokov pre prístup</t>
  </si>
  <si>
    <t>BSC/RNC - MGW priemerný skok / káblová vzdialenosť</t>
  </si>
  <si>
    <t>BSC/RNC - MGW priemerný skok / káblová vzdialenosť do Core Node</t>
  </si>
  <si>
    <t>Káblová vzdialenosť mezi Core Nodes a Network Centre (km)</t>
  </si>
  <si>
    <t>4.16.4  Prenos podľa média</t>
  </si>
  <si>
    <t>% BTS/NodeB spojov do BSC/RNC</t>
  </si>
  <si>
    <t>BTS/NodeB lokácie - BSC/RNC</t>
  </si>
  <si>
    <t xml:space="preserve">Káblové </t>
  </si>
  <si>
    <t>Kolokácia s BSC/RNC</t>
  </si>
  <si>
    <t>Kolokácia s MGW</t>
  </si>
  <si>
    <t>% BSC/RNS spojov do MGW Core Node uzla:</t>
  </si>
  <si>
    <t>% chrbticové spoje medzi Core Node a Network Centre:</t>
  </si>
  <si>
    <t>Kolokácie s inými MGW</t>
  </si>
  <si>
    <t>4.17 Kapacita spojov (prevodník)</t>
  </si>
  <si>
    <t>Dáta pre kapacitu spoja</t>
  </si>
  <si>
    <t>Dátová rýchlosť (Mbit/s)</t>
  </si>
  <si>
    <t>4.18 Erlang prevodník (stále dáta)</t>
  </si>
  <si>
    <t>0. Hlavné vstupy</t>
  </si>
  <si>
    <t>Výpočty efektívnych vstupov do modelu</t>
  </si>
  <si>
    <t>0.1 Dopyt</t>
  </si>
  <si>
    <t>Faktúrovaní užívatelia</t>
  </si>
  <si>
    <t>Mobilní datoví užívatelia</t>
  </si>
  <si>
    <t>Rok 1 Predpoklad</t>
  </si>
  <si>
    <t>Rok 2 Predpoklad</t>
  </si>
  <si>
    <t>Rok 3 Predpoklad</t>
  </si>
  <si>
    <t xml:space="preserve">Odchádzajúce- hovory do zahraničia </t>
  </si>
  <si>
    <t>Odchádzajúce  - hovory do hlasovej schránky</t>
  </si>
  <si>
    <t>Odchádzajúce  - prichádzajúci roaming</t>
  </si>
  <si>
    <t xml:space="preserve">Celková hlasová prevádzka </t>
  </si>
  <si>
    <t>Odchádzajúce - SMS do siete</t>
  </si>
  <si>
    <t xml:space="preserve">Odchádzajúce - SMS do zahraničia </t>
  </si>
  <si>
    <t>Prichádzajúce - SMS od iných mobilných operátorov</t>
  </si>
  <si>
    <t>Mobilný dátový prenos</t>
  </si>
  <si>
    <t>0.2 Štatistiky hovorov</t>
  </si>
  <si>
    <t>Priemerná doba hovorov</t>
  </si>
  <si>
    <t xml:space="preserve">0.4 Základné technické kritériá </t>
  </si>
  <si>
    <t>Spektrálna kapacita - Spectral capacity of a sector (N. of TRX per sector)</t>
  </si>
  <si>
    <t>Celkom územie</t>
  </si>
  <si>
    <r>
      <t>GSM 9</t>
    </r>
    <r>
      <rPr>
        <b/>
        <sz val="10"/>
        <rFont val="Arial"/>
        <family val="2"/>
        <charset val="238"/>
      </rPr>
      <t>00 priemerný polomer bunky</t>
    </r>
  </si>
  <si>
    <t>GSM 1800 priemerný polomer bunky</t>
  </si>
  <si>
    <t>0.7  Rozloženie prevádzky</t>
  </si>
  <si>
    <t>% prevádzky geotypu na celkovej 2G prevádzke krajiny</t>
  </si>
  <si>
    <t>% prevádzky geotypu na celkovej 3G prevádzke krajiny</t>
  </si>
  <si>
    <t xml:space="preserve">0.8  Štatistiky lokácií </t>
  </si>
  <si>
    <t>Počet vlastných lokácií  - celkom</t>
  </si>
  <si>
    <t>Počet zdieľaných lokácií (stožiar)</t>
  </si>
  <si>
    <t xml:space="preserve">Lokácie napojené na elektrickoú sieť </t>
  </si>
  <si>
    <t>Lokácia s 1 kabinetom</t>
  </si>
  <si>
    <t xml:space="preserve">Lokácia s 2 kabinetmi </t>
  </si>
  <si>
    <t xml:space="preserve">Lokácia s 3 kabinetmi </t>
  </si>
  <si>
    <t>0.10 Prenos</t>
  </si>
  <si>
    <t xml:space="preserve">Zdieľané BSC/RNC - MGW % (mikrovlnné spojenia) </t>
  </si>
  <si>
    <t xml:space="preserve">Priemerná vzdialenosť káblu pre prístup </t>
  </si>
  <si>
    <t xml:space="preserve">0.11 Súčasné jednotkové ceny  </t>
  </si>
  <si>
    <r>
      <t># me</t>
    </r>
    <r>
      <rPr>
        <b/>
        <sz val="10"/>
        <rFont val="Arial"/>
        <family val="2"/>
        <charset val="238"/>
      </rPr>
      <t>siacov</t>
    </r>
  </si>
  <si>
    <t>Doba obstarenia (priemerná doba od obstarania do zaradenia do užívania)</t>
  </si>
  <si>
    <t>0.12 Mark-up pre veľkoobchodné služby a sieťový OPEX</t>
  </si>
  <si>
    <t xml:space="preserve">Jednotka množstva </t>
  </si>
  <si>
    <t xml:space="preserve">SDH zariadenia </t>
  </si>
  <si>
    <t xml:space="preserve">Mikrovlnné zariadenia </t>
  </si>
  <si>
    <t xml:space="preserve">Satelitné zariadenia </t>
  </si>
  <si>
    <t>NGN prenosové  zariadenia</t>
  </si>
  <si>
    <t>Bratislava 1</t>
  </si>
  <si>
    <t>Bratislava 2</t>
  </si>
  <si>
    <t>Trnava</t>
  </si>
  <si>
    <t xml:space="preserve">Nitra </t>
  </si>
  <si>
    <t>Trenčín</t>
  </si>
  <si>
    <t>Žilina</t>
  </si>
  <si>
    <t>Banská Bystrica</t>
  </si>
  <si>
    <t xml:space="preserve">Prešov </t>
  </si>
  <si>
    <t xml:space="preserve">Košice 1 </t>
  </si>
  <si>
    <t>Košice 2</t>
  </si>
  <si>
    <t>EUR/mesiac</t>
  </si>
  <si>
    <t>EUR / rok</t>
  </si>
  <si>
    <t>EUR / mesiac / UM</t>
  </si>
  <si>
    <t>EUR / Rok / UM</t>
  </si>
  <si>
    <t>0.3 Hlavná prevádzková hodina (Busy hour) - hlasová prevádzka</t>
  </si>
  <si>
    <r>
      <t>Tento dokument je predbežným formulárom dátového zberu pripravený spoločnosťou PricewaterhouseCoopers Slovensko, s.r.o. v rámci projektu „Vypracovanie vzostupného hospodársko-technického modulu LRIC-pure pre stanovenie ceny prepojovacích poplatkov za službu ukončenia volania v jednotlivých mobilných telefónnych sieťach“ (tzv. „LRIC – pure“ podľa odporúčania EK o regulačnom zaobchádzaní s prepojovacími poplatkami v pevných a mobilných telefónnych sieťach v EÚ zo 7. mája 2009). 
Vzhľadom na konzultácie, ktoré budú prebiehať v nasledujúcich fázach projektu, môže dôjsť k jeho modifikácii smerujúcej k naplneniu modelu optimálnymi vstupmi a prípadného nasledujúceho zapracovania významných pripomienok zo strany TÚSR alebo operátorov</t>
    </r>
    <r>
      <rPr>
        <sz val="9"/>
        <rFont val="Arial"/>
        <family val="2"/>
        <charset val="238"/>
      </rPr>
      <t xml:space="preserve">. </t>
    </r>
    <r>
      <rPr>
        <sz val="12"/>
        <rFont val="Arial"/>
        <family val="2"/>
        <charset val="238"/>
      </rPr>
      <t xml:space="preserve">  </t>
    </r>
  </si>
  <si>
    <t>Rozdelenie hlasovej prevádzky mezi GSM a UMTS</t>
  </si>
  <si>
    <t>Rozdelenie SMS &amp; MMS prevádzky medzi GSM a UMTS</t>
  </si>
  <si>
    <t>Rozdelenie prevádzky mobilných dát mezi GSM a UMTS</t>
  </si>
  <si>
    <t>Drop rate</t>
  </si>
  <si>
    <t>% ročnej halsovej prevádzky v Erlang v Busy Hour</t>
  </si>
  <si>
    <t xml:space="preserve">0.6  Územné pokrytie </t>
  </si>
  <si>
    <t xml:space="preserve">Odchádzajúce - SMS do iných sietí </t>
  </si>
  <si>
    <t>Prichádzajúce - MMS zo sietí iných mobilných operátorov</t>
  </si>
  <si>
    <t xml:space="preserve">Mark-up nepriame sieťové aktíva </t>
  </si>
  <si>
    <t>Mark-up Opex sieťové prenosové média</t>
  </si>
  <si>
    <t>0.14 Počet prenosových sieťových prvkov</t>
  </si>
  <si>
    <t>0.13 Počet sieťových prvkov - prístup a core</t>
  </si>
  <si>
    <t>Náklady na prenájom prenosových zariadení</t>
  </si>
  <si>
    <t xml:space="preserve">0.15 Počet a cena prenajatých zariadení </t>
  </si>
  <si>
    <t>Cena EUR/rok</t>
  </si>
  <si>
    <t>0.16 Počet a cena prenajatých lokácií</t>
  </si>
  <si>
    <t>2.5 Štatistiky SMS a MMS</t>
  </si>
  <si>
    <t>% spoplatnených SMS a MMS</t>
  </si>
  <si>
    <t xml:space="preserve">4.16.2  Prenajaté prenosové zariadenie </t>
  </si>
  <si>
    <t>Skutočné množstvo(#) 
(bez zálohování a bez nevyužitých)</t>
  </si>
  <si>
    <t>Priemerná vzdialenosť BSC/RNC - MGW spoj</t>
  </si>
  <si>
    <t>Radio Access Sites - strecha</t>
  </si>
  <si>
    <t>Radio Access Sites - samostatný pylón</t>
  </si>
  <si>
    <t>eNode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</si>
</sst>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2">
    <numFmt numFmtId="164" formatCode="_(* #,##0.00_);_(* \(#,##0.00\);_(* &quot;-&quot;??_);_(@_)"/>
    <numFmt numFmtId="165" formatCode="&quot;£&quot;#,##0;\-&quot;£&quot;#,##0"/>
    <numFmt numFmtId="166" formatCode="_-* #,##0_-;\-* #,##0_-;_-* &quot;-&quot;_-;_-@_-"/>
    <numFmt numFmtId="167" formatCode="_-* #,##0.00_-;\-* #,##0.00_-;_-* &quot;-&quot;??_-;_-@_-"/>
    <numFmt numFmtId="168" formatCode="0.0%"/>
    <numFmt numFmtId="169" formatCode="0.0"/>
    <numFmt numFmtId="170" formatCode="[$-409]d\-mmm\-yy;@"/>
    <numFmt numFmtId="171" formatCode="#,##0,\ ;[Red]\(#,##0,\);\-"/>
    <numFmt numFmtId="172" formatCode="#,##0.000"/>
    <numFmt numFmtId="173" formatCode="#,##0.0"/>
    <numFmt numFmtId="174" formatCode="0.0000"/>
    <numFmt numFmtId="175" formatCode="0.000%"/>
    <numFmt numFmtId="176" formatCode="0%;[Red]\-0%"/>
    <numFmt numFmtId="177" formatCode="0.0000000"/>
    <numFmt numFmtId="178" formatCode="_-* #,##0.0_-;\-* #,##0.0_-;_-* &quot;-&quot;??_-;_-@_-"/>
    <numFmt numFmtId="179" formatCode="_-* #,##0_-;\-* #,##0_-;_-* &quot;-&quot;??_-;_-@_-"/>
    <numFmt numFmtId="180" formatCode="&quot;$&quot;#,##0.00_);[Red]\(&quot;$&quot;#,##0.00\)"/>
    <numFmt numFmtId="181" formatCode="#,##0.0_);\(#,##0.0\)"/>
    <numFmt numFmtId="182" formatCode="####"/>
    <numFmt numFmtId="183" formatCode="00000000"/>
    <numFmt numFmtId="184" formatCode="0.00;[Red]0.00"/>
    <numFmt numFmtId="185" formatCode="#,##0,;\-#,##0,"/>
    <numFmt numFmtId="186" formatCode="_-* #,##0\ _P_t_s_-;\-* #,##0\ _P_t_s_-;_-* &quot;-&quot;\ _P_t_s_-;_-@_-"/>
    <numFmt numFmtId="187" formatCode="#,##0.0\ \P;[Red]\-#,##0.0\ \P"/>
    <numFmt numFmtId="188" formatCode="[=0]#;#,##0.0"/>
    <numFmt numFmtId="189" formatCode="0.0_)\%;\(0.0\)\%;0.0_)\%;@_)_%"/>
    <numFmt numFmtId="190" formatCode="#,##0.0_)_%;\(#,##0.0\)_%;0.0_)_%;@_)_%"/>
    <numFmt numFmtId="191" formatCode="#,##0.0_);\(#,##0.0\);#,##0.0_);@_)"/>
    <numFmt numFmtId="192" formatCode="&quot;£&quot;_(#,##0.00_);&quot;£&quot;\(#,##0.00\);&quot;£&quot;_(0.00_);@_)"/>
    <numFmt numFmtId="193" formatCode="#,##0.00_);\(#,##0.00\);0.00_);@_)"/>
    <numFmt numFmtId="194" formatCode="\€_(#,##0.00_);\€\(#,##0.00\);\€_(0.00_);@_)"/>
    <numFmt numFmtId="195" formatCode="#,##0_)\x;\(#,##0\)\x;0_)\x;@_)_x"/>
    <numFmt numFmtId="196" formatCode="#,##0_)_x;\(#,##0\)_x;0_)_x;@_)_x"/>
    <numFmt numFmtId="197" formatCode="0.0_)"/>
    <numFmt numFmtId="198" formatCode="#,##0\ \ "/>
    <numFmt numFmtId="199" formatCode="#,##0.00_ ;[Red]\-#,##0.00;\-"/>
    <numFmt numFmtId="200" formatCode="[&gt;=0]&quot;OK ...     &quot;;[Red]General;&quot;???&quot;;[Red]General"/>
    <numFmt numFmtId="201" formatCode="#,##0_ ;[Red]\-#,##0;\-"/>
    <numFmt numFmtId="202" formatCode="0.000_)"/>
    <numFmt numFmtId="203" formatCode="ddd* yyyy\-mm\-dd"/>
    <numFmt numFmtId="204" formatCode="_-* #,##0.00\ [$€]_-;\-* #,##0.00\ [$€]_-;_-* &quot;-&quot;??\ [$€]_-;_-@_-"/>
    <numFmt numFmtId="205" formatCode="&quot;Re-Nr. 2001-&quot;00\ 00\ 00"/>
    <numFmt numFmtId="206" formatCode="0%\);[Red]\(0%"/>
    <numFmt numFmtId="207" formatCode="0.0_)%;\(0.0&quot;)%&quot;;0.0_)%;@_)_%"/>
    <numFmt numFmtId="208" formatCode="\£_(#,##0.00_);&quot;£(&quot;#,##0.00\);\£_(0.00_);@_)"/>
    <numFmt numFmtId="209" formatCode="\€_(#,##0.00_);&quot;€(&quot;#,##0.00\);\€_(0.00_);@_)"/>
    <numFmt numFmtId="210" formatCode="#,##0_)\x;\(#,##0&quot;)x&quot;;0_)\x;@_)_x"/>
    <numFmt numFmtId="211" formatCode="_(* #,##0.0_);_(* \(#,##0.0\);_(* &quot;-&quot;?_);@_)"/>
    <numFmt numFmtId="212" formatCode="0.0000%"/>
    <numFmt numFmtId="213" formatCode="_(&quot;R&quot;* #,##0.00_);_(&quot;R&quot;* \(#,##0.00\);_(&quot;R&quot;* &quot;-&quot;??_);_(@_)"/>
    <numFmt numFmtId="214" formatCode="#,##0_);[Red]\-#,##0_);0_);@_)"/>
    <numFmt numFmtId="215" formatCode="* _(#,##0.00_);[Red]* \(#,##0.00\);* _(&quot;-&quot;?_);@_)"/>
    <numFmt numFmtId="216" formatCode="\$\ * _(#,##0_);[Red]\$\ * \(#,##0\);\$\ * _(&quot;-&quot;?_);@_)"/>
    <numFmt numFmtId="217" formatCode="\$\ * _(#,##0.00_);[Red]\$\ * \(#,##0.00\);\$\ * _(&quot;-&quot;?_);@_)"/>
    <numFmt numFmtId="218" formatCode="[$EUR]\ * _(#,##0_);[Red][$EUR]\ * \(#,##0\);[$EUR]\ * _(&quot;-&quot;?_);@_)"/>
    <numFmt numFmtId="219" formatCode="[$EUR]\ * _(#,##0.00_);[Red][$EUR]\ * \(#,##0.00\);[$EUR]\ * _(&quot;-&quot;?_);@_)"/>
    <numFmt numFmtId="220" formatCode="\€\ * _(#,##0_);[Red]\€\ * \(#,##0\);\€\ * _(&quot;-&quot;?_);@_)"/>
    <numFmt numFmtId="221" formatCode="\€\ * _(#,##0.00_);[Red]\€\ * \(#,##0.00\);\€\ * _(&quot;-&quot;?_);@_)"/>
    <numFmt numFmtId="222" formatCode="[$GBP]\ * _(#,##0_);[Red][$GBP]\ * \(#,##0\);[$GBP]\ * _(&quot;-&quot;?_);@_)"/>
    <numFmt numFmtId="223" formatCode="[$GBP]\ * _(#,##0.00_);[Red][$GBP]\ * \(#,##0.00\);[$GBP]\ * _(&quot;-&quot;?_);@_)"/>
    <numFmt numFmtId="224" formatCode="\£\ * _(#,##0_);[Red]\£\ * \(#,##0\);\£\ * _(&quot;-&quot;?_);@_)"/>
    <numFmt numFmtId="225" formatCode="\£\ * _(#,##0.00_);[Red]\£\ * \(#,##0.00\);\£\ * _(&quot;-&quot;?_);@_)"/>
    <numFmt numFmtId="226" formatCode="[$USD]\ * _(#,##0_);[Red][$USD]\ * \(#,##0\);[$USD]\ * _(&quot;-&quot;?_);@_)"/>
    <numFmt numFmtId="227" formatCode="[$USD]\ * _(#,##0.00_);[Red][$USD]\ * \(#,##0.00\);[$USD]\ * _(&quot;-&quot;?_);@_)"/>
    <numFmt numFmtId="228" formatCode="dd\ mmm\ yy_)"/>
    <numFmt numFmtId="229" formatCode="mmm\ yy_)"/>
    <numFmt numFmtId="230" formatCode="yyyy_)"/>
    <numFmt numFmtId="231" formatCode="#,##0.00_);[Red]\-#,##0.00_);0.00_);@_)"/>
    <numFmt numFmtId="232" formatCode="#,##0%;[Red]\-#,##0%;0%;@_)"/>
    <numFmt numFmtId="233" formatCode="#,##0.00%;[Red]\-#,##0.00%;0.00%;@_)"/>
    <numFmt numFmtId="234" formatCode="0.000000000000000000000%"/>
    <numFmt numFmtId="235" formatCode="#,##0.0_ ;\-#,##0.0\ "/>
  </numFmts>
  <fonts count="135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Helvetica"/>
      <family val="2"/>
    </font>
    <font>
      <sz val="10"/>
      <name val="Helv"/>
    </font>
    <font>
      <i/>
      <sz val="10"/>
      <color indexed="14"/>
      <name val="Arial"/>
      <family val="2"/>
    </font>
    <font>
      <sz val="16"/>
      <color indexed="10"/>
      <name val="Arial"/>
      <family val="2"/>
    </font>
    <font>
      <b/>
      <sz val="10"/>
      <name val="Arial"/>
      <family val="2"/>
      <charset val="238"/>
    </font>
    <font>
      <b/>
      <sz val="10"/>
      <color indexed="9"/>
      <name val="Arial"/>
      <family val="2"/>
    </font>
    <font>
      <b/>
      <sz val="20"/>
      <name val="Arial"/>
      <family val="2"/>
    </font>
    <font>
      <b/>
      <sz val="10"/>
      <name val="Helv"/>
    </font>
    <font>
      <sz val="10"/>
      <color indexed="61"/>
      <name val="Arial"/>
      <family val="2"/>
      <charset val="238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60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Times New Roman"/>
      <family val="1"/>
      <charset val="238"/>
    </font>
    <font>
      <b/>
      <sz val="12"/>
      <name val="Arial"/>
      <family val="2"/>
    </font>
    <font>
      <sz val="10"/>
      <color indexed="10"/>
      <name val="Arial"/>
      <family val="2"/>
      <charset val="238"/>
    </font>
    <font>
      <sz val="10"/>
      <color indexed="10"/>
      <name val="Arial"/>
      <family val="2"/>
    </font>
    <font>
      <sz val="8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12"/>
      <name val="Times New Roman"/>
      <family val="1"/>
      <charset val="238"/>
    </font>
    <font>
      <i/>
      <sz val="10"/>
      <color indexed="10"/>
      <name val="Arial"/>
      <family val="2"/>
    </font>
    <font>
      <sz val="9"/>
      <name val="Calibri"/>
      <family val="2"/>
    </font>
    <font>
      <sz val="9"/>
      <color indexed="10"/>
      <name val="Calibri"/>
      <family val="2"/>
    </font>
    <font>
      <i/>
      <sz val="9"/>
      <color indexed="10"/>
      <name val="Calibri"/>
      <family val="2"/>
    </font>
    <font>
      <sz val="12"/>
      <name val="Times New Roman"/>
      <family val="1"/>
    </font>
    <font>
      <sz val="10"/>
      <name val="MS Sans Serif"/>
      <family val="2"/>
      <charset val="238"/>
    </font>
    <font>
      <sz val="10"/>
      <name val="Arial MT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i/>
      <sz val="10"/>
      <name val="Arial"/>
      <family val="2"/>
      <charset val="238"/>
    </font>
    <font>
      <b/>
      <i/>
      <sz val="10"/>
      <name val="Tahoma"/>
      <family val="2"/>
    </font>
    <font>
      <b/>
      <i/>
      <sz val="9"/>
      <name val="Arial"/>
      <family val="2"/>
    </font>
    <font>
      <b/>
      <i/>
      <sz val="9"/>
      <name val="Tahoma"/>
      <family val="2"/>
    </font>
    <font>
      <b/>
      <sz val="9"/>
      <name val="Arial"/>
      <family val="2"/>
    </font>
    <font>
      <b/>
      <sz val="9"/>
      <name val="Tahoma"/>
      <family val="2"/>
    </font>
    <font>
      <sz val="8"/>
      <name val="Arial"/>
      <family val="2"/>
    </font>
    <font>
      <sz val="10"/>
      <name val="CorpoS"/>
    </font>
    <font>
      <i/>
      <sz val="9"/>
      <name val="Tahoma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u/>
      <sz val="10"/>
      <color indexed="18"/>
      <name val="Arial"/>
      <family val="2"/>
    </font>
    <font>
      <sz val="12"/>
      <name val="DTMLetterRegular"/>
    </font>
    <font>
      <sz val="9"/>
      <name val="Helv"/>
    </font>
    <font>
      <sz val="8"/>
      <name val="Antique Olive"/>
      <family val="2"/>
    </font>
    <font>
      <sz val="8"/>
      <name val="Genev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1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</font>
    <font>
      <i/>
      <sz val="11"/>
      <color indexed="23"/>
      <name val="Calibri"/>
      <family val="2"/>
    </font>
    <font>
      <sz val="10"/>
      <name val="Arial"/>
      <family val="2"/>
      <charset val="238"/>
    </font>
    <font>
      <i/>
      <sz val="6"/>
      <name val="Times New Roman"/>
      <family val="1"/>
    </font>
    <font>
      <sz val="11"/>
      <color indexed="17"/>
      <name val="Calibri"/>
      <family val="2"/>
    </font>
    <font>
      <b/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name val="Helv"/>
    </font>
    <font>
      <sz val="12"/>
      <color indexed="18"/>
      <name val="Tele-GroteskNor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9"/>
      <name val="Times New Roman"/>
      <family val="1"/>
      <charset val="238"/>
    </font>
    <font>
      <sz val="10"/>
      <name val="Arial CE"/>
      <charset val="238"/>
    </font>
    <font>
      <sz val="9"/>
      <name val="Arial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b/>
      <sz val="12"/>
      <color indexed="20"/>
      <name val="Arial"/>
      <family val="2"/>
    </font>
    <font>
      <sz val="9"/>
      <color indexed="20"/>
      <name val="Arial"/>
      <family val="2"/>
    </font>
    <font>
      <b/>
      <sz val="9"/>
      <name val="Helv"/>
    </font>
    <font>
      <sz val="9"/>
      <name val="Helvetica-Black"/>
    </font>
    <font>
      <sz val="7"/>
      <name val="Palatino"/>
      <family val="1"/>
    </font>
    <font>
      <b/>
      <sz val="11"/>
      <name val="Helv"/>
    </font>
    <font>
      <b/>
      <sz val="18"/>
      <color indexed="56"/>
      <name val="Cambria"/>
      <family val="2"/>
    </font>
    <font>
      <b/>
      <sz val="16"/>
      <color indexed="62"/>
      <name val="Arial"/>
      <family val="2"/>
    </font>
    <font>
      <sz val="11"/>
      <color indexed="10"/>
      <name val="Calibri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4"/>
      <color indexed="60"/>
      <name val="Arial"/>
      <family val="2"/>
    </font>
    <font>
      <sz val="10"/>
      <color indexed="60"/>
      <name val="Arial"/>
      <family val="2"/>
    </font>
    <font>
      <sz val="10"/>
      <color indexed="55"/>
      <name val="Arial"/>
      <family val="2"/>
      <charset val="238"/>
    </font>
    <font>
      <sz val="12"/>
      <name val="Arial"/>
      <family val="2"/>
      <charset val="238"/>
    </font>
    <font>
      <b/>
      <sz val="10"/>
      <color indexed="18"/>
      <name val="Helv"/>
    </font>
    <font>
      <sz val="10"/>
      <color indexed="18"/>
      <name val="Arial"/>
      <family val="2"/>
    </font>
    <font>
      <sz val="10"/>
      <color indexed="62"/>
      <name val="Arial"/>
      <family val="2"/>
    </font>
    <font>
      <b/>
      <sz val="20"/>
      <color indexed="60"/>
      <name val="Arial"/>
      <family val="2"/>
    </font>
    <font>
      <sz val="10"/>
      <color indexed="60"/>
      <name val="Arial"/>
      <family val="2"/>
      <charset val="238"/>
    </font>
    <font>
      <sz val="9"/>
      <color indexed="60"/>
      <name val="Calibri"/>
      <family val="2"/>
    </font>
    <font>
      <sz val="10"/>
      <color indexed="60"/>
      <name val="Helv"/>
    </font>
    <font>
      <b/>
      <sz val="10"/>
      <color indexed="60"/>
      <name val="Arial"/>
      <family val="2"/>
      <charset val="238"/>
    </font>
    <font>
      <b/>
      <sz val="16"/>
      <color indexed="60"/>
      <name val="Arial"/>
      <family val="2"/>
    </font>
    <font>
      <sz val="10"/>
      <name val="Arial Unicode MS"/>
      <family val="2"/>
    </font>
    <font>
      <b/>
      <i/>
      <sz val="16"/>
      <color indexed="6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indexed="60"/>
      <name val="Arial"/>
      <family val="2"/>
      <charset val="238"/>
    </font>
    <font>
      <sz val="8.5"/>
      <name val="Arial"/>
      <family val="2"/>
    </font>
    <font>
      <sz val="10"/>
      <color indexed="60"/>
      <name val="Arial"/>
      <family val="2"/>
      <charset val="238"/>
    </font>
    <font>
      <sz val="10"/>
      <color theme="2"/>
      <name val="Arial"/>
      <family val="2"/>
      <charset val="238"/>
    </font>
    <font>
      <sz val="10"/>
      <name val="Arial"/>
      <family val="2"/>
      <charset val="238"/>
    </font>
    <font>
      <b/>
      <sz val="22"/>
      <name val="Arial"/>
      <family val="2"/>
    </font>
    <font>
      <b/>
      <sz val="18"/>
      <name val="Arial"/>
      <family val="2"/>
    </font>
    <font>
      <i/>
      <sz val="9"/>
      <color indexed="55"/>
      <name val="Arial"/>
      <family val="2"/>
    </font>
    <font>
      <i/>
      <sz val="9"/>
      <color indexed="16"/>
      <name val="Arial"/>
      <family val="2"/>
    </font>
    <font>
      <b/>
      <sz val="14"/>
      <name val="Times New Roman"/>
      <family val="1"/>
      <charset val="238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10"/>
      <name val="Arial"/>
      <family val="2"/>
      <charset val="238"/>
    </font>
  </fonts>
  <fills count="5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0625">
        <fgColor indexed="15"/>
      </patternFill>
    </fill>
    <fill>
      <patternFill patternType="solid">
        <f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12"/>
      </patternFill>
    </fill>
    <fill>
      <patternFill patternType="solid">
        <fgColor indexed="41"/>
        <bgColor indexed="15"/>
      </patternFill>
    </fill>
    <fill>
      <patternFill patternType="gray125">
        <fgColor indexed="13"/>
      </patternFill>
    </fill>
    <fill>
      <patternFill patternType="solid">
        <fgColor indexed="41"/>
        <bgColor indexed="27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1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DC6900"/>
        <bgColor indexed="64"/>
      </patternFill>
    </fill>
    <fill>
      <patternFill patternType="solid">
        <fgColor rgb="FFFFED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2828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10"/>
      </right>
      <top/>
      <bottom/>
      <diagonal/>
    </border>
    <border>
      <left/>
      <right style="thick">
        <color rgb="FFFF0000"/>
      </right>
      <top/>
      <bottom/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medium">
        <color indexed="41"/>
      </top>
      <bottom style="medium">
        <color indexed="41"/>
      </bottom>
      <diagonal/>
    </border>
    <border>
      <left/>
      <right/>
      <top style="medium">
        <color indexed="41"/>
      </top>
      <bottom/>
      <diagonal/>
    </border>
  </borders>
  <cellStyleXfs count="497">
    <xf numFmtId="0" fontId="0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36" fillId="0" borderId="0" applyFont="0" applyFill="0" applyBorder="0" applyAlignment="0" applyProtection="0"/>
    <xf numFmtId="189" fontId="1" fillId="0" borderId="0" applyFont="0" applyFill="0" applyBorder="0" applyAlignment="0" applyProtection="0"/>
    <xf numFmtId="207" fontId="37" fillId="0" borderId="0" applyFont="0" applyFill="0" applyAlignment="0" applyProtection="0"/>
    <xf numFmtId="207" fontId="37" fillId="0" borderId="0" applyFont="0" applyFill="0" applyAlignment="0" applyProtection="0"/>
    <xf numFmtId="190" fontId="1" fillId="0" borderId="0" applyFont="0" applyFill="0" applyBorder="0" applyAlignment="0" applyProtection="0"/>
    <xf numFmtId="190" fontId="37" fillId="0" borderId="0" applyFont="0" applyFill="0" applyAlignment="0" applyProtection="0"/>
    <xf numFmtId="190" fontId="37" fillId="0" borderId="0" applyFont="0" applyFill="0" applyAlignment="0" applyProtection="0"/>
    <xf numFmtId="0" fontId="1" fillId="2" borderId="0"/>
    <xf numFmtId="0" fontId="1" fillId="2" borderId="0"/>
    <xf numFmtId="0" fontId="1" fillId="2" borderId="0"/>
    <xf numFmtId="0" fontId="38" fillId="3" borderId="0">
      <alignment vertical="center" wrapText="1"/>
    </xf>
    <xf numFmtId="0" fontId="38" fillId="3" borderId="0">
      <alignment vertical="center" wrapText="1"/>
    </xf>
    <xf numFmtId="0" fontId="38" fillId="3" borderId="0">
      <alignment vertical="center" wrapText="1"/>
    </xf>
    <xf numFmtId="0" fontId="1" fillId="2" borderId="0"/>
    <xf numFmtId="0" fontId="1" fillId="2" borderId="0"/>
    <xf numFmtId="0" fontId="2" fillId="2" borderId="0"/>
    <xf numFmtId="0" fontId="2" fillId="2" borderId="0"/>
    <xf numFmtId="0" fontId="2" fillId="2" borderId="0"/>
    <xf numFmtId="0" fontId="39" fillId="3" borderId="0">
      <alignment vertical="center" wrapText="1"/>
    </xf>
    <xf numFmtId="0" fontId="39" fillId="3" borderId="0">
      <alignment vertical="center" wrapText="1"/>
    </xf>
    <xf numFmtId="0" fontId="39" fillId="3" borderId="0">
      <alignment vertical="center" wrapText="1"/>
    </xf>
    <xf numFmtId="0" fontId="2" fillId="2" borderId="0"/>
    <xf numFmtId="0" fontId="2" fillId="2" borderId="0"/>
    <xf numFmtId="0" fontId="4" fillId="2" borderId="0"/>
    <xf numFmtId="0" fontId="4" fillId="2" borderId="0"/>
    <xf numFmtId="0" fontId="4" fillId="2" borderId="0"/>
    <xf numFmtId="0" fontId="40" fillId="3" borderId="0">
      <alignment vertical="center" wrapText="1"/>
    </xf>
    <xf numFmtId="0" fontId="40" fillId="3" borderId="0">
      <alignment vertical="center" wrapText="1"/>
    </xf>
    <xf numFmtId="0" fontId="40" fillId="3" borderId="0">
      <alignment vertical="center" wrapText="1"/>
    </xf>
    <xf numFmtId="0" fontId="4" fillId="2" borderId="0"/>
    <xf numFmtId="0" fontId="4" fillId="2" borderId="0"/>
    <xf numFmtId="0" fontId="41" fillId="2" borderId="0"/>
    <xf numFmtId="0" fontId="41" fillId="2" borderId="0"/>
    <xf numFmtId="0" fontId="41" fillId="2" borderId="0"/>
    <xf numFmtId="0" fontId="42" fillId="3" borderId="0">
      <alignment vertical="center" wrapText="1"/>
    </xf>
    <xf numFmtId="0" fontId="42" fillId="3" borderId="0">
      <alignment vertical="center" wrapText="1"/>
    </xf>
    <xf numFmtId="0" fontId="42" fillId="3" borderId="0">
      <alignment vertical="center" wrapText="1"/>
    </xf>
    <xf numFmtId="0" fontId="41" fillId="2" borderId="0"/>
    <xf numFmtId="0" fontId="41" fillId="2" borderId="0"/>
    <xf numFmtId="0" fontId="43" fillId="2" borderId="0"/>
    <xf numFmtId="0" fontId="43" fillId="2" borderId="0"/>
    <xf numFmtId="0" fontId="43" fillId="2" borderId="0"/>
    <xf numFmtId="0" fontId="44" fillId="3" borderId="0">
      <alignment vertical="center" wrapText="1"/>
    </xf>
    <xf numFmtId="0" fontId="44" fillId="3" borderId="0">
      <alignment vertical="center" wrapText="1"/>
    </xf>
    <xf numFmtId="0" fontId="44" fillId="3" borderId="0">
      <alignment vertical="center" wrapText="1"/>
    </xf>
    <xf numFmtId="0" fontId="43" fillId="2" borderId="0"/>
    <xf numFmtId="0" fontId="43" fillId="2" borderId="0"/>
    <xf numFmtId="0" fontId="45" fillId="2" borderId="0"/>
    <xf numFmtId="0" fontId="45" fillId="2" borderId="0"/>
    <xf numFmtId="0" fontId="45" fillId="2" borderId="0"/>
    <xf numFmtId="0" fontId="46" fillId="3" borderId="0">
      <alignment vertical="center" wrapText="1"/>
    </xf>
    <xf numFmtId="0" fontId="46" fillId="3" borderId="0">
      <alignment vertical="center" wrapText="1"/>
    </xf>
    <xf numFmtId="0" fontId="46" fillId="3" borderId="0">
      <alignment vertical="center" wrapText="1"/>
    </xf>
    <xf numFmtId="0" fontId="45" fillId="2" borderId="0"/>
    <xf numFmtId="0" fontId="45" fillId="2" borderId="0"/>
    <xf numFmtId="0" fontId="47" fillId="2" borderId="0"/>
    <xf numFmtId="0" fontId="47" fillId="2" borderId="0"/>
    <xf numFmtId="0" fontId="47" fillId="2" borderId="0"/>
    <xf numFmtId="0" fontId="21" fillId="3" borderId="0">
      <alignment vertical="center" wrapText="1"/>
    </xf>
    <xf numFmtId="0" fontId="21" fillId="3" borderId="0">
      <alignment vertical="center" wrapText="1"/>
    </xf>
    <xf numFmtId="0" fontId="21" fillId="3" borderId="0">
      <alignment vertical="center" wrapText="1"/>
    </xf>
    <xf numFmtId="0" fontId="47" fillId="2" borderId="0"/>
    <xf numFmtId="0" fontId="47" fillId="2" borderId="0"/>
    <xf numFmtId="191" fontId="1" fillId="0" borderId="0" applyFont="0" applyFill="0" applyBorder="0" applyAlignment="0" applyProtection="0"/>
    <xf numFmtId="191" fontId="37" fillId="0" borderId="0" applyFont="0" applyFill="0" applyAlignment="0" applyProtection="0"/>
    <xf numFmtId="191" fontId="37" fillId="0" borderId="0" applyFont="0" applyFill="0" applyAlignment="0" applyProtection="0"/>
    <xf numFmtId="192" fontId="1" fillId="0" borderId="0" applyFont="0" applyFill="0" applyBorder="0" applyAlignment="0" applyProtection="0"/>
    <xf numFmtId="208" fontId="37" fillId="0" borderId="0" applyFont="0" applyFill="0" applyAlignment="0" applyProtection="0"/>
    <xf numFmtId="208" fontId="37" fillId="0" borderId="0" applyFont="0" applyFill="0" applyAlignment="0" applyProtection="0"/>
    <xf numFmtId="193" fontId="1" fillId="0" borderId="0" applyFont="0" applyFill="0" applyBorder="0" applyAlignment="0" applyProtection="0"/>
    <xf numFmtId="193" fontId="37" fillId="0" borderId="0" applyFont="0" applyFill="0" applyAlignment="0" applyProtection="0"/>
    <xf numFmtId="193" fontId="37" fillId="0" borderId="0" applyFont="0" applyFill="0" applyAlignment="0" applyProtection="0"/>
    <xf numFmtId="177" fontId="1" fillId="4" borderId="1"/>
    <xf numFmtId="177" fontId="1" fillId="4" borderId="1"/>
    <xf numFmtId="177" fontId="1" fillId="4" borderId="1"/>
    <xf numFmtId="198" fontId="48" fillId="4" borderId="1"/>
    <xf numFmtId="177" fontId="1" fillId="4" borderId="1"/>
    <xf numFmtId="198" fontId="48" fillId="4" borderId="1"/>
    <xf numFmtId="177" fontId="1" fillId="4" borderId="1"/>
    <xf numFmtId="198" fontId="48" fillId="4" borderId="1"/>
    <xf numFmtId="177" fontId="1" fillId="4" borderId="1"/>
    <xf numFmtId="177" fontId="1" fillId="4" borderId="1"/>
    <xf numFmtId="177" fontId="1" fillId="4" borderId="1"/>
    <xf numFmtId="177" fontId="1" fillId="4" borderId="1"/>
    <xf numFmtId="177" fontId="1" fillId="4" borderId="1"/>
    <xf numFmtId="177" fontId="1" fillId="4" borderId="1"/>
    <xf numFmtId="198" fontId="48" fillId="4" borderId="1"/>
    <xf numFmtId="198" fontId="48" fillId="4" borderId="1"/>
    <xf numFmtId="177" fontId="1" fillId="4" borderId="1"/>
    <xf numFmtId="198" fontId="48" fillId="4" borderId="1"/>
    <xf numFmtId="198" fontId="48" fillId="4" borderId="1"/>
    <xf numFmtId="198" fontId="48" fillId="4" borderId="1"/>
    <xf numFmtId="198" fontId="48" fillId="4" borderId="1"/>
    <xf numFmtId="198" fontId="48" fillId="4" borderId="1"/>
    <xf numFmtId="198" fontId="48" fillId="4" borderId="1"/>
    <xf numFmtId="199" fontId="5" fillId="4" borderId="1"/>
    <xf numFmtId="177" fontId="1" fillId="4" borderId="1"/>
    <xf numFmtId="198" fontId="48" fillId="4" borderId="1"/>
    <xf numFmtId="177" fontId="1" fillId="4" borderId="1"/>
    <xf numFmtId="198" fontId="48" fillId="4" borderId="1"/>
    <xf numFmtId="200" fontId="1" fillId="4" borderId="1"/>
    <xf numFmtId="201" fontId="38" fillId="0" borderId="1">
      <alignment vertical="center" wrapText="1"/>
    </xf>
    <xf numFmtId="201" fontId="38" fillId="0" borderId="1">
      <alignment vertical="center" wrapText="1"/>
    </xf>
    <xf numFmtId="201" fontId="38" fillId="0" borderId="1">
      <alignment vertical="center" wrapText="1"/>
    </xf>
    <xf numFmtId="177" fontId="1" fillId="4" borderId="1"/>
    <xf numFmtId="177" fontId="1" fillId="4" borderId="1"/>
    <xf numFmtId="177" fontId="1" fillId="4" borderId="1"/>
    <xf numFmtId="177" fontId="1" fillId="4" borderId="1"/>
    <xf numFmtId="177" fontId="1" fillId="4" borderId="1"/>
    <xf numFmtId="177" fontId="1" fillId="4" borderId="1"/>
    <xf numFmtId="198" fontId="48" fillId="4" borderId="1"/>
    <xf numFmtId="177" fontId="1" fillId="4" borderId="1"/>
    <xf numFmtId="177" fontId="1" fillId="4" borderId="1"/>
    <xf numFmtId="177" fontId="1" fillId="4" borderId="1"/>
    <xf numFmtId="177" fontId="1" fillId="4" borderId="1"/>
    <xf numFmtId="177" fontId="1" fillId="4" borderId="1"/>
    <xf numFmtId="177" fontId="1" fillId="4" borderId="1"/>
    <xf numFmtId="199" fontId="5" fillId="4" borderId="1"/>
    <xf numFmtId="177" fontId="1" fillId="4" borderId="1"/>
    <xf numFmtId="198" fontId="48" fillId="4" borderId="1"/>
    <xf numFmtId="198" fontId="48" fillId="4" borderId="1"/>
    <xf numFmtId="198" fontId="48" fillId="4" borderId="1"/>
    <xf numFmtId="198" fontId="48" fillId="4" borderId="1"/>
    <xf numFmtId="177" fontId="1" fillId="4" borderId="1"/>
    <xf numFmtId="177" fontId="1" fillId="4" borderId="1"/>
    <xf numFmtId="199" fontId="5" fillId="4" borderId="1"/>
    <xf numFmtId="194" fontId="1" fillId="0" borderId="0" applyFont="0" applyFill="0" applyBorder="0" applyAlignment="0" applyProtection="0"/>
    <xf numFmtId="209" fontId="37" fillId="0" borderId="0" applyFont="0" applyFill="0" applyAlignment="0" applyProtection="0"/>
    <xf numFmtId="209" fontId="37" fillId="0" borderId="0" applyFont="0" applyFill="0" applyAlignment="0" applyProtection="0"/>
    <xf numFmtId="0" fontId="4" fillId="4" borderId="0"/>
    <xf numFmtId="0" fontId="4" fillId="4" borderId="0"/>
    <xf numFmtId="0" fontId="4" fillId="4" borderId="0"/>
    <xf numFmtId="0" fontId="49" fillId="0" borderId="0">
      <alignment vertical="center" wrapText="1"/>
    </xf>
    <xf numFmtId="0" fontId="49" fillId="0" borderId="0">
      <alignment vertical="center" wrapText="1"/>
    </xf>
    <xf numFmtId="0" fontId="49" fillId="0" borderId="0">
      <alignment vertical="center" wrapText="1"/>
    </xf>
    <xf numFmtId="0" fontId="4" fillId="4" borderId="0"/>
    <xf numFmtId="0" fontId="4" fillId="4" borderId="0"/>
    <xf numFmtId="0" fontId="50" fillId="0" borderId="0" applyNumberFormat="0" applyFill="0" applyBorder="0" applyAlignment="0" applyProtection="0"/>
    <xf numFmtId="197" fontId="50" fillId="0" borderId="0" applyFill="0" applyAlignment="0" applyProtection="0"/>
    <xf numFmtId="197" fontId="50" fillId="0" borderId="0" applyFill="0" applyAlignment="0" applyProtection="0"/>
    <xf numFmtId="0" fontId="1" fillId="5" borderId="0" applyNumberFormat="0" applyFont="0" applyAlignment="0" applyProtection="0"/>
    <xf numFmtId="197" fontId="37" fillId="6" borderId="0" applyFont="0" applyAlignment="0" applyProtection="0"/>
    <xf numFmtId="197" fontId="37" fillId="6" borderId="0" applyFont="0" applyAlignment="0" applyProtection="0"/>
    <xf numFmtId="195" fontId="1" fillId="0" borderId="0" applyFont="0" applyFill="0" applyBorder="0" applyAlignment="0" applyProtection="0"/>
    <xf numFmtId="210" fontId="37" fillId="0" borderId="0" applyFont="0" applyFill="0" applyAlignment="0" applyProtection="0"/>
    <xf numFmtId="210" fontId="37" fillId="0" borderId="0" applyFont="0" applyFill="0" applyAlignment="0" applyProtection="0"/>
    <xf numFmtId="196" fontId="1" fillId="0" borderId="0" applyFont="0" applyFill="0" applyBorder="0" applyProtection="0">
      <alignment horizontal="right"/>
    </xf>
    <xf numFmtId="196" fontId="37" fillId="0" borderId="0" applyFont="0" applyFill="0" applyProtection="0">
      <alignment horizontal="right"/>
    </xf>
    <xf numFmtId="196" fontId="37" fillId="0" borderId="0" applyFont="0" applyFill="0" applyProtection="0">
      <alignment horizontal="right"/>
    </xf>
    <xf numFmtId="0" fontId="1" fillId="2" borderId="0"/>
    <xf numFmtId="0" fontId="1" fillId="2" borderId="0"/>
    <xf numFmtId="0" fontId="1" fillId="2" borderId="0"/>
    <xf numFmtId="0" fontId="38" fillId="7" borderId="0">
      <alignment vertical="center" wrapText="1"/>
    </xf>
    <xf numFmtId="0" fontId="38" fillId="7" borderId="0">
      <alignment vertical="center" wrapText="1"/>
    </xf>
    <xf numFmtId="0" fontId="38" fillId="7" borderId="0">
      <alignment vertical="center" wrapText="1"/>
    </xf>
    <xf numFmtId="0" fontId="1" fillId="2" borderId="0"/>
    <xf numFmtId="0" fontId="1" fillId="2" borderId="0"/>
    <xf numFmtId="0" fontId="2" fillId="2" borderId="0"/>
    <xf numFmtId="0" fontId="2" fillId="2" borderId="0"/>
    <xf numFmtId="0" fontId="2" fillId="2" borderId="0"/>
    <xf numFmtId="0" fontId="38" fillId="7" borderId="0">
      <alignment vertical="center" wrapText="1"/>
    </xf>
    <xf numFmtId="0" fontId="38" fillId="7" borderId="0">
      <alignment vertical="center" wrapText="1"/>
    </xf>
    <xf numFmtId="0" fontId="38" fillId="7" borderId="0">
      <alignment vertical="center" wrapText="1"/>
    </xf>
    <xf numFmtId="0" fontId="2" fillId="2" borderId="0"/>
    <xf numFmtId="0" fontId="2" fillId="2" borderId="0"/>
    <xf numFmtId="0" fontId="4" fillId="2" borderId="0"/>
    <xf numFmtId="0" fontId="4" fillId="2" borderId="0"/>
    <xf numFmtId="0" fontId="4" fillId="2" borderId="0"/>
    <xf numFmtId="0" fontId="40" fillId="7" borderId="0">
      <alignment vertical="center" wrapText="1"/>
    </xf>
    <xf numFmtId="0" fontId="40" fillId="7" borderId="0">
      <alignment vertical="center" wrapText="1"/>
    </xf>
    <xf numFmtId="0" fontId="40" fillId="7" borderId="0">
      <alignment vertical="center" wrapText="1"/>
    </xf>
    <xf numFmtId="0" fontId="4" fillId="2" borderId="0"/>
    <xf numFmtId="0" fontId="4" fillId="2" borderId="0"/>
    <xf numFmtId="0" fontId="5" fillId="2" borderId="0"/>
    <xf numFmtId="0" fontId="5" fillId="2" borderId="0"/>
    <xf numFmtId="0" fontId="5" fillId="2" borderId="0"/>
    <xf numFmtId="0" fontId="38" fillId="7" borderId="0">
      <alignment vertical="center" wrapText="1"/>
    </xf>
    <xf numFmtId="0" fontId="38" fillId="7" borderId="0">
      <alignment vertical="center" wrapText="1"/>
    </xf>
    <xf numFmtId="0" fontId="38" fillId="7" borderId="0">
      <alignment vertical="center" wrapText="1"/>
    </xf>
    <xf numFmtId="0" fontId="5" fillId="2" borderId="0"/>
    <xf numFmtId="0" fontId="5" fillId="2" borderId="0"/>
    <xf numFmtId="0" fontId="43" fillId="2" borderId="0"/>
    <xf numFmtId="0" fontId="43" fillId="2" borderId="0"/>
    <xf numFmtId="0" fontId="43" fillId="2" borderId="0"/>
    <xf numFmtId="0" fontId="44" fillId="7" borderId="0">
      <alignment vertical="center" wrapText="1"/>
    </xf>
    <xf numFmtId="0" fontId="44" fillId="7" borderId="0">
      <alignment vertical="center" wrapText="1"/>
    </xf>
    <xf numFmtId="0" fontId="44" fillId="7" borderId="0">
      <alignment vertical="center" wrapText="1"/>
    </xf>
    <xf numFmtId="0" fontId="43" fillId="2" borderId="0"/>
    <xf numFmtId="0" fontId="43" fillId="2" borderId="0"/>
    <xf numFmtId="0" fontId="45" fillId="2" borderId="0"/>
    <xf numFmtId="0" fontId="45" fillId="2" borderId="0"/>
    <xf numFmtId="0" fontId="45" fillId="2" borderId="0"/>
    <xf numFmtId="0" fontId="46" fillId="7" borderId="0">
      <alignment vertical="center" wrapText="1"/>
    </xf>
    <xf numFmtId="0" fontId="46" fillId="7" borderId="0">
      <alignment vertical="center" wrapText="1"/>
    </xf>
    <xf numFmtId="0" fontId="46" fillId="7" borderId="0">
      <alignment vertical="center" wrapText="1"/>
    </xf>
    <xf numFmtId="0" fontId="45" fillId="2" borderId="0"/>
    <xf numFmtId="0" fontId="45" fillId="2" borderId="0"/>
    <xf numFmtId="0" fontId="47" fillId="2" borderId="0"/>
    <xf numFmtId="0" fontId="47" fillId="2" borderId="0"/>
    <xf numFmtId="0" fontId="47" fillId="2" borderId="0"/>
    <xf numFmtId="0" fontId="21" fillId="7" borderId="0">
      <alignment vertical="center" wrapText="1"/>
    </xf>
    <xf numFmtId="0" fontId="21" fillId="7" borderId="0">
      <alignment vertical="center" wrapText="1"/>
    </xf>
    <xf numFmtId="0" fontId="21" fillId="7" borderId="0">
      <alignment vertical="center" wrapText="1"/>
    </xf>
    <xf numFmtId="0" fontId="47" fillId="2" borderId="0"/>
    <xf numFmtId="0" fontId="47" fillId="2" borderId="0"/>
    <xf numFmtId="0" fontId="51" fillId="0" borderId="0" applyNumberFormat="0" applyFill="0" applyBorder="0" applyProtection="0">
      <alignment vertical="top"/>
    </xf>
    <xf numFmtId="197" fontId="51" fillId="0" borderId="0" applyFill="0" applyProtection="0">
      <alignment vertical="top"/>
    </xf>
    <xf numFmtId="197" fontId="51" fillId="0" borderId="0" applyFill="0" applyProtection="0">
      <alignment vertical="top"/>
    </xf>
    <xf numFmtId="0" fontId="52" fillId="0" borderId="2" applyNumberFormat="0" applyFill="0" applyAlignment="0" applyProtection="0"/>
    <xf numFmtId="197" fontId="52" fillId="0" borderId="2" applyFill="0" applyAlignment="0" applyProtection="0"/>
    <xf numFmtId="197" fontId="52" fillId="0" borderId="2" applyFill="0" applyAlignment="0" applyProtection="0"/>
    <xf numFmtId="0" fontId="53" fillId="0" borderId="3" applyNumberFormat="0" applyFill="0" applyProtection="0">
      <alignment horizontal="center"/>
    </xf>
    <xf numFmtId="197" fontId="53" fillId="0" borderId="3" applyFill="0" applyProtection="0">
      <alignment horizontal="center"/>
    </xf>
    <xf numFmtId="197" fontId="53" fillId="0" borderId="3" applyFill="0" applyProtection="0">
      <alignment horizontal="center"/>
    </xf>
    <xf numFmtId="0" fontId="53" fillId="0" borderId="0" applyNumberFormat="0" applyFill="0" applyBorder="0" applyProtection="0">
      <alignment horizontal="left"/>
    </xf>
    <xf numFmtId="197" fontId="53" fillId="0" borderId="0" applyFill="0" applyProtection="0">
      <alignment horizontal="left"/>
    </xf>
    <xf numFmtId="197" fontId="53" fillId="0" borderId="0" applyFill="0" applyProtection="0">
      <alignment horizontal="left"/>
    </xf>
    <xf numFmtId="0" fontId="54" fillId="0" borderId="0" applyNumberFormat="0" applyFill="0" applyBorder="0" applyProtection="0">
      <alignment horizontal="centerContinuous"/>
    </xf>
    <xf numFmtId="197" fontId="55" fillId="0" borderId="0" applyFill="0" applyProtection="0">
      <alignment horizontal="center"/>
    </xf>
    <xf numFmtId="197" fontId="55" fillId="0" borderId="0" applyFill="0" applyProtection="0">
      <alignment horizontal="center"/>
    </xf>
    <xf numFmtId="0" fontId="8" fillId="0" borderId="0"/>
    <xf numFmtId="0" fontId="35" fillId="0" borderId="0"/>
    <xf numFmtId="0" fontId="56" fillId="0" borderId="0"/>
    <xf numFmtId="14" fontId="57" fillId="0" borderId="4">
      <alignment horizontal="centerContinuous"/>
    </xf>
    <xf numFmtId="14" fontId="57" fillId="0" borderId="4">
      <alignment horizontal="center"/>
    </xf>
    <xf numFmtId="0" fontId="35" fillId="0" borderId="0"/>
    <xf numFmtId="184" fontId="58" fillId="0" borderId="0">
      <alignment horizontal="left"/>
    </xf>
    <xf numFmtId="183" fontId="59" fillId="0" borderId="0">
      <alignment horizontal="left"/>
    </xf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1" borderId="0" applyNumberFormat="0" applyBorder="0" applyAlignment="0" applyProtection="0"/>
    <xf numFmtId="0" fontId="60" fillId="14" borderId="0" applyNumberFormat="0" applyBorder="0" applyAlignment="0" applyProtection="0"/>
    <xf numFmtId="0" fontId="60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8" fillId="0" borderId="0">
      <protection locked="0"/>
    </xf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>
      <alignment horizontal="center" wrapText="1"/>
      <protection locked="0"/>
    </xf>
    <xf numFmtId="185" fontId="1" fillId="0" borderId="0" applyFont="0" applyFill="0" applyBorder="0" applyAlignment="0" applyProtection="0"/>
    <xf numFmtId="0" fontId="63" fillId="9" borderId="0" applyNumberFormat="0" applyBorder="0" applyAlignment="0" applyProtection="0"/>
    <xf numFmtId="0" fontId="59" fillId="0" borderId="0" applyFont="0" applyFill="0" applyBorder="0" applyAlignment="0" applyProtection="0">
      <alignment horizontal="right"/>
    </xf>
    <xf numFmtId="49" fontId="100" fillId="0" borderId="0" applyFont="0" applyFill="0" applyBorder="0" applyAlignment="0" applyProtection="0">
      <alignment horizontal="left"/>
    </xf>
    <xf numFmtId="211" fontId="82" fillId="0" borderId="0" applyAlignment="0" applyProtection="0"/>
    <xf numFmtId="168" fontId="47" fillId="0" borderId="0" applyFill="0" applyBorder="0" applyAlignment="0" applyProtection="0"/>
    <xf numFmtId="49" fontId="47" fillId="0" borderId="0" applyNumberFormat="0" applyAlignment="0" applyProtection="0">
      <alignment horizontal="left"/>
    </xf>
    <xf numFmtId="49" fontId="101" fillId="0" borderId="5" applyNumberFormat="0" applyAlignment="0" applyProtection="0">
      <alignment horizontal="left" wrapText="1"/>
    </xf>
    <xf numFmtId="49" fontId="101" fillId="0" borderId="0" applyNumberFormat="0" applyAlignment="0" applyProtection="0">
      <alignment horizontal="left" wrapText="1"/>
    </xf>
    <xf numFmtId="49" fontId="102" fillId="0" borderId="0" applyAlignment="0" applyProtection="0">
      <alignment horizontal="left"/>
    </xf>
    <xf numFmtId="0" fontId="1" fillId="0" borderId="0"/>
    <xf numFmtId="0" fontId="64" fillId="26" borderId="6" applyNumberFormat="0" applyAlignment="0" applyProtection="0"/>
    <xf numFmtId="0" fontId="14" fillId="0" borderId="0"/>
    <xf numFmtId="0" fontId="65" fillId="27" borderId="7" applyNumberFormat="0" applyAlignment="0" applyProtection="0"/>
    <xf numFmtId="0" fontId="29" fillId="28" borderId="8" applyNumberFormat="0" applyProtection="0">
      <alignment horizontal="center" vertical="center" wrapText="1"/>
    </xf>
    <xf numFmtId="167" fontId="1" fillId="0" borderId="0" applyFont="0" applyFill="0" applyBorder="0" applyAlignment="0" applyProtection="0"/>
    <xf numFmtId="202" fontId="66" fillId="0" borderId="0"/>
    <xf numFmtId="202" fontId="66" fillId="0" borderId="0"/>
    <xf numFmtId="202" fontId="66" fillId="0" borderId="0"/>
    <xf numFmtId="202" fontId="66" fillId="0" borderId="0"/>
    <xf numFmtId="202" fontId="66" fillId="0" borderId="0"/>
    <xf numFmtId="202" fontId="66" fillId="0" borderId="0"/>
    <xf numFmtId="202" fontId="66" fillId="0" borderId="0"/>
    <xf numFmtId="202" fontId="66" fillId="0" borderId="0"/>
    <xf numFmtId="186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14" fontId="5" fillId="0" borderId="9" applyFill="0" applyBorder="0"/>
    <xf numFmtId="203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04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10" borderId="0" applyNumberFormat="0" applyBorder="0" applyAlignment="0" applyProtection="0"/>
    <xf numFmtId="38" fontId="47" fillId="2" borderId="0" applyNumberFormat="0" applyBorder="0" applyAlignment="0" applyProtection="0"/>
    <xf numFmtId="182" fontId="71" fillId="0" borderId="0" applyNumberFormat="0" applyFill="0" applyBorder="0" applyProtection="0">
      <alignment horizontal="right"/>
    </xf>
    <xf numFmtId="0" fontId="25" fillId="0" borderId="10" applyNumberFormat="0" applyAlignment="0" applyProtection="0">
      <alignment horizontal="left" vertical="center"/>
    </xf>
    <xf numFmtId="0" fontId="25" fillId="0" borderId="11">
      <alignment horizontal="left" vertical="center"/>
    </xf>
    <xf numFmtId="0" fontId="72" fillId="0" borderId="12" applyNumberFormat="0" applyFill="0" applyAlignment="0" applyProtection="0"/>
    <xf numFmtId="0" fontId="73" fillId="0" borderId="13" applyNumberFormat="0" applyFill="0" applyAlignment="0" applyProtection="0"/>
    <xf numFmtId="0" fontId="74" fillId="0" borderId="14" applyNumberFormat="0" applyFill="0" applyAlignment="0" applyProtection="0"/>
    <xf numFmtId="0" fontId="7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15" applyNumberFormat="0" applyFill="0" applyAlignment="0" applyProtection="0"/>
    <xf numFmtId="10" fontId="47" fillId="4" borderId="16" applyNumberFormat="0" applyBorder="0" applyAlignment="0" applyProtection="0"/>
    <xf numFmtId="181" fontId="75" fillId="29" borderId="0"/>
    <xf numFmtId="0" fontId="82" fillId="0" borderId="17" applyNumberFormat="0" applyAlignment="0">
      <alignment vertical="center"/>
      <protection locked="0"/>
    </xf>
    <xf numFmtId="0" fontId="82" fillId="30" borderId="0" applyNumberFormat="0" applyAlignment="0">
      <alignment vertical="center"/>
    </xf>
    <xf numFmtId="173" fontId="76" fillId="0" borderId="0"/>
    <xf numFmtId="0" fontId="77" fillId="0" borderId="18" applyNumberFormat="0" applyFill="0" applyAlignment="0" applyProtection="0"/>
    <xf numFmtId="181" fontId="1" fillId="31" borderId="0"/>
    <xf numFmtId="0" fontId="5" fillId="32" borderId="0" applyNumberFormat="0" applyFont="0" applyBorder="0" applyAlignment="0"/>
    <xf numFmtId="188" fontId="5" fillId="33" borderId="19" applyNumberFormat="0" applyFont="0" applyBorder="0" applyAlignment="0"/>
    <xf numFmtId="197" fontId="37" fillId="34" borderId="0" applyFont="0" applyAlignment="0"/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1" fillId="0" borderId="8"/>
    <xf numFmtId="0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187" fontId="1" fillId="0" borderId="20" applyBorder="0" applyAlignment="0" applyProtection="0">
      <alignment horizontal="center"/>
    </xf>
    <xf numFmtId="0" fontId="78" fillId="5" borderId="0" applyNumberFormat="0" applyBorder="0" applyAlignment="0" applyProtection="0"/>
    <xf numFmtId="169" fontId="79" fillId="0" borderId="0"/>
    <xf numFmtId="0" fontId="60" fillId="0" borderId="0"/>
    <xf numFmtId="0" fontId="5" fillId="0" borderId="0"/>
    <xf numFmtId="0" fontId="5" fillId="0" borderId="0" applyNumberFormat="0" applyFont="0" applyFill="0" applyBorder="0" applyAlignment="0" applyProtection="0"/>
    <xf numFmtId="0" fontId="7" fillId="0" borderId="0"/>
    <xf numFmtId="0" fontId="1" fillId="0" borderId="0"/>
    <xf numFmtId="0" fontId="80" fillId="0" borderId="0"/>
    <xf numFmtId="0" fontId="81" fillId="0" borderId="0"/>
    <xf numFmtId="176" fontId="28" fillId="0" borderId="0" applyNumberFormat="0" applyFill="0" applyBorder="0" applyAlignment="0" applyProtection="0"/>
    <xf numFmtId="3" fontId="82" fillId="0" borderId="0" applyBorder="0"/>
    <xf numFmtId="0" fontId="83" fillId="26" borderId="21" applyNumberFormat="0" applyAlignment="0" applyProtection="0"/>
    <xf numFmtId="14" fontId="62" fillId="0" borderId="0">
      <alignment horizontal="center" wrapText="1"/>
      <protection locked="0"/>
    </xf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1" fillId="0" borderId="8">
      <alignment horizontal="center"/>
    </xf>
    <xf numFmtId="3" fontId="36" fillId="0" borderId="0" applyFont="0" applyFill="0" applyBorder="0" applyAlignment="0" applyProtection="0"/>
    <xf numFmtId="0" fontId="36" fillId="35" borderId="0" applyNumberFormat="0" applyFont="0" applyBorder="0" applyAlignment="0" applyProtection="0"/>
    <xf numFmtId="205" fontId="1" fillId="0" borderId="0" applyFont="0" applyFill="0" applyBorder="0" applyAlignment="0" applyProtection="0"/>
    <xf numFmtId="49" fontId="82" fillId="0" borderId="0">
      <alignment horizontal="right"/>
    </xf>
    <xf numFmtId="4" fontId="22" fillId="5" borderId="22" applyNumberFormat="0" applyProtection="0">
      <alignment vertical="center"/>
    </xf>
    <xf numFmtId="4" fontId="84" fillId="36" borderId="22" applyNumberFormat="0" applyProtection="0">
      <alignment vertical="center"/>
    </xf>
    <xf numFmtId="4" fontId="22" fillId="36" borderId="22" applyNumberFormat="0" applyProtection="0">
      <alignment horizontal="left" vertical="center" indent="1"/>
    </xf>
    <xf numFmtId="0" fontId="22" fillId="36" borderId="22" applyNumberFormat="0" applyProtection="0">
      <alignment horizontal="left" vertical="top" indent="1"/>
    </xf>
    <xf numFmtId="4" fontId="22" fillId="37" borderId="0" applyNumberFormat="0" applyProtection="0">
      <alignment horizontal="left" vertical="center" indent="1"/>
    </xf>
    <xf numFmtId="4" fontId="19" fillId="9" borderId="22" applyNumberFormat="0" applyProtection="0">
      <alignment horizontal="right" vertical="center"/>
    </xf>
    <xf numFmtId="4" fontId="19" fillId="15" borderId="22" applyNumberFormat="0" applyProtection="0">
      <alignment horizontal="right" vertical="center"/>
    </xf>
    <xf numFmtId="4" fontId="19" fillId="23" borderId="22" applyNumberFormat="0" applyProtection="0">
      <alignment horizontal="right" vertical="center"/>
    </xf>
    <xf numFmtId="4" fontId="19" fillId="17" borderId="22" applyNumberFormat="0" applyProtection="0">
      <alignment horizontal="right" vertical="center"/>
    </xf>
    <xf numFmtId="4" fontId="19" fillId="21" borderId="22" applyNumberFormat="0" applyProtection="0">
      <alignment horizontal="right" vertical="center"/>
    </xf>
    <xf numFmtId="4" fontId="19" fillId="25" borderId="22" applyNumberFormat="0" applyProtection="0">
      <alignment horizontal="right" vertical="center"/>
    </xf>
    <xf numFmtId="4" fontId="19" fillId="24" borderId="22" applyNumberFormat="0" applyProtection="0">
      <alignment horizontal="right" vertical="center"/>
    </xf>
    <xf numFmtId="4" fontId="19" fillId="38" borderId="22" applyNumberFormat="0" applyProtection="0">
      <alignment horizontal="right" vertical="center"/>
    </xf>
    <xf numFmtId="4" fontId="19" fillId="16" borderId="22" applyNumberFormat="0" applyProtection="0">
      <alignment horizontal="right" vertical="center"/>
    </xf>
    <xf numFmtId="4" fontId="22" fillId="39" borderId="23" applyNumberFormat="0" applyProtection="0">
      <alignment horizontal="left" vertical="center" indent="1"/>
    </xf>
    <xf numFmtId="4" fontId="19" fillId="40" borderId="0" applyNumberFormat="0" applyProtection="0">
      <alignment horizontal="left" vertical="center" indent="1"/>
    </xf>
    <xf numFmtId="4" fontId="85" fillId="41" borderId="0" applyNumberFormat="0" applyProtection="0">
      <alignment horizontal="left" vertical="center" indent="1"/>
    </xf>
    <xf numFmtId="4" fontId="19" fillId="42" borderId="22" applyNumberFormat="0" applyProtection="0">
      <alignment horizontal="right" vertical="center"/>
    </xf>
    <xf numFmtId="4" fontId="86" fillId="40" borderId="0" applyNumberFormat="0" applyProtection="0">
      <alignment horizontal="left" vertical="center" indent="1"/>
    </xf>
    <xf numFmtId="4" fontId="86" fillId="37" borderId="0" applyNumberFormat="0" applyProtection="0">
      <alignment horizontal="left" vertical="center" indent="1"/>
    </xf>
    <xf numFmtId="0" fontId="1" fillId="41" borderId="22" applyNumberFormat="0" applyProtection="0">
      <alignment horizontal="left" vertical="center" indent="1"/>
    </xf>
    <xf numFmtId="0" fontId="1" fillId="41" borderId="22" applyNumberFormat="0" applyProtection="0">
      <alignment horizontal="left" vertical="top" indent="1"/>
    </xf>
    <xf numFmtId="0" fontId="1" fillId="37" borderId="22" applyNumberFormat="0" applyProtection="0">
      <alignment horizontal="left" vertical="center" indent="1"/>
    </xf>
    <xf numFmtId="0" fontId="1" fillId="37" borderId="22" applyNumberFormat="0" applyProtection="0">
      <alignment horizontal="left" vertical="top" indent="1"/>
    </xf>
    <xf numFmtId="0" fontId="1" fillId="3" borderId="22" applyNumberFormat="0" applyProtection="0">
      <alignment horizontal="left" vertical="center" indent="1"/>
    </xf>
    <xf numFmtId="0" fontId="1" fillId="3" borderId="22" applyNumberFormat="0" applyProtection="0">
      <alignment horizontal="left" vertical="top" indent="1"/>
    </xf>
    <xf numFmtId="0" fontId="1" fillId="43" borderId="22" applyNumberFormat="0" applyProtection="0">
      <alignment horizontal="left" vertical="center" indent="1"/>
    </xf>
    <xf numFmtId="0" fontId="1" fillId="43" borderId="22" applyNumberFormat="0" applyProtection="0">
      <alignment horizontal="left" vertical="top" indent="1"/>
    </xf>
    <xf numFmtId="4" fontId="19" fillId="4" borderId="22" applyNumberFormat="0" applyProtection="0">
      <alignment vertical="center"/>
    </xf>
    <xf numFmtId="4" fontId="87" fillId="4" borderId="22" applyNumberFormat="0" applyProtection="0">
      <alignment vertical="center"/>
    </xf>
    <xf numFmtId="4" fontId="19" fillId="4" borderId="22" applyNumberFormat="0" applyProtection="0">
      <alignment horizontal="left" vertical="center" indent="1"/>
    </xf>
    <xf numFmtId="0" fontId="19" fillId="4" borderId="22" applyNumberFormat="0" applyProtection="0">
      <alignment horizontal="left" vertical="top" indent="1"/>
    </xf>
    <xf numFmtId="4" fontId="19" fillId="40" borderId="22" applyNumberFormat="0" applyProtection="0">
      <alignment horizontal="right" vertical="center"/>
    </xf>
    <xf numFmtId="4" fontId="87" fillId="40" borderId="22" applyNumberFormat="0" applyProtection="0">
      <alignment horizontal="right" vertical="center"/>
    </xf>
    <xf numFmtId="4" fontId="19" fillId="42" borderId="22" applyNumberFormat="0" applyProtection="0">
      <alignment horizontal="left" vertical="center" indent="1"/>
    </xf>
    <xf numFmtId="0" fontId="19" fillId="37" borderId="22" applyNumberFormat="0" applyProtection="0">
      <alignment horizontal="left" vertical="top" indent="1"/>
    </xf>
    <xf numFmtId="4" fontId="88" fillId="29" borderId="0" applyNumberFormat="0" applyProtection="0">
      <alignment horizontal="left" vertical="center" indent="1"/>
    </xf>
    <xf numFmtId="4" fontId="27" fillId="40" borderId="22" applyNumberFormat="0" applyProtection="0">
      <alignment horizontal="right" vertical="center"/>
    </xf>
    <xf numFmtId="0" fontId="1" fillId="0" borderId="0" applyNumberFormat="0" applyFont="0" applyFill="0" applyBorder="0" applyAlignment="0" applyProtection="0"/>
    <xf numFmtId="49" fontId="89" fillId="44" borderId="24"/>
    <xf numFmtId="49" fontId="89" fillId="44" borderId="0"/>
    <xf numFmtId="0" fontId="90" fillId="45" borderId="24">
      <protection locked="0"/>
    </xf>
    <xf numFmtId="0" fontId="90" fillId="44" borderId="0"/>
    <xf numFmtId="3" fontId="47" fillId="0" borderId="0"/>
    <xf numFmtId="4" fontId="91" fillId="0" borderId="0"/>
    <xf numFmtId="4" fontId="57" fillId="0" borderId="0">
      <alignment horizontal="center"/>
    </xf>
    <xf numFmtId="0" fontId="1" fillId="0" borderId="0" applyBorder="0"/>
    <xf numFmtId="0" fontId="8" fillId="0" borderId="0"/>
    <xf numFmtId="0" fontId="1" fillId="0" borderId="0"/>
    <xf numFmtId="4" fontId="23" fillId="0" borderId="25" applyFill="0" applyProtection="0"/>
    <xf numFmtId="3" fontId="45" fillId="0" borderId="0" applyNumberFormat="0"/>
    <xf numFmtId="0" fontId="92" fillId="0" borderId="0" applyFill="0" applyBorder="0" applyProtection="0">
      <alignment horizontal="left"/>
    </xf>
    <xf numFmtId="0" fontId="93" fillId="0" borderId="26" applyFill="0" applyBorder="0" applyProtection="0">
      <alignment horizontal="left" vertical="top"/>
    </xf>
    <xf numFmtId="0" fontId="1" fillId="0" borderId="0"/>
    <xf numFmtId="0" fontId="6" fillId="0" borderId="0" applyNumberFormat="0" applyFont="0" applyBorder="0" applyAlignment="0"/>
    <xf numFmtId="4" fontId="94" fillId="0" borderId="0">
      <alignment horizontal="left"/>
    </xf>
    <xf numFmtId="171" fontId="5" fillId="0" borderId="0"/>
    <xf numFmtId="0" fontId="95" fillId="0" borderId="0" applyNumberFormat="0" applyFill="0" applyBorder="0" applyAlignment="0" applyProtection="0"/>
    <xf numFmtId="3" fontId="96" fillId="0" borderId="0"/>
    <xf numFmtId="0" fontId="45" fillId="0" borderId="11">
      <alignment horizontal="right" wrapText="1"/>
    </xf>
    <xf numFmtId="0" fontId="24" fillId="0" borderId="27" applyNumberFormat="0" applyFont="0" applyFill="0" applyAlignment="0" applyProtection="0"/>
    <xf numFmtId="3" fontId="45" fillId="0" borderId="4" applyNumberFormat="0"/>
    <xf numFmtId="0" fontId="97" fillId="0" borderId="0" applyNumberFormat="0" applyFill="0" applyBorder="0" applyAlignment="0" applyProtection="0"/>
    <xf numFmtId="206" fontId="1" fillId="0" borderId="0" applyBorder="0" applyProtection="0"/>
    <xf numFmtId="4" fontId="57" fillId="0" borderId="0"/>
    <xf numFmtId="206" fontId="1" fillId="0" borderId="0" applyBorder="0"/>
    <xf numFmtId="0" fontId="1" fillId="0" borderId="0"/>
    <xf numFmtId="0" fontId="1" fillId="0" borderId="0"/>
    <xf numFmtId="9" fontId="124" fillId="0" borderId="0" applyFont="0" applyFill="0" applyBorder="0" applyAlignment="0" applyProtection="0"/>
    <xf numFmtId="167" fontId="124" fillId="0" borderId="0" applyFont="0" applyFill="0" applyBorder="0" applyAlignment="0" applyProtection="0"/>
    <xf numFmtId="0" fontId="45" fillId="43" borderId="0" applyNumberFormat="0">
      <alignment horizontal="center" vertical="top" wrapText="1"/>
    </xf>
    <xf numFmtId="0" fontId="45" fillId="43" borderId="0" applyNumberFormat="0">
      <alignment horizontal="left" vertical="top" wrapText="1"/>
    </xf>
    <xf numFmtId="0" fontId="45" fillId="43" borderId="0" applyNumberFormat="0">
      <alignment horizontal="centerContinuous" vertical="top"/>
    </xf>
    <xf numFmtId="0" fontId="82" fillId="43" borderId="0" applyNumberFormat="0">
      <alignment horizontal="center" vertical="top" wrapText="1"/>
    </xf>
    <xf numFmtId="215" fontId="82" fillId="0" borderId="0" applyFont="0" applyFill="0" applyBorder="0" applyAlignment="0" applyProtection="0">
      <alignment vertical="center"/>
    </xf>
    <xf numFmtId="216" fontId="82" fillId="0" borderId="0" applyFont="0" applyFill="0" applyBorder="0" applyAlignment="0" applyProtection="0">
      <alignment vertical="center"/>
    </xf>
    <xf numFmtId="217" fontId="82" fillId="0" borderId="0" applyFont="0" applyFill="0" applyBorder="0" applyAlignment="0" applyProtection="0">
      <alignment vertical="center"/>
    </xf>
    <xf numFmtId="218" fontId="82" fillId="0" borderId="0" applyFont="0" applyFill="0" applyBorder="0" applyAlignment="0" applyProtection="0">
      <alignment vertical="center"/>
    </xf>
    <xf numFmtId="219" fontId="82" fillId="0" borderId="0" applyFont="0" applyFill="0" applyBorder="0" applyAlignment="0" applyProtection="0">
      <alignment vertical="center"/>
    </xf>
    <xf numFmtId="220" fontId="82" fillId="0" borderId="0" applyFont="0" applyFill="0" applyBorder="0" applyAlignment="0" applyProtection="0">
      <alignment vertical="center"/>
    </xf>
    <xf numFmtId="221" fontId="82" fillId="0" borderId="0" applyFont="0" applyFill="0" applyBorder="0" applyAlignment="0" applyProtection="0">
      <alignment vertical="center"/>
    </xf>
    <xf numFmtId="222" fontId="82" fillId="0" borderId="0" applyFont="0" applyFill="0" applyBorder="0" applyAlignment="0" applyProtection="0">
      <alignment vertical="center"/>
    </xf>
    <xf numFmtId="223" fontId="82" fillId="0" borderId="0" applyFont="0" applyFill="0" applyBorder="0" applyAlignment="0" applyProtection="0">
      <alignment vertical="center"/>
    </xf>
    <xf numFmtId="224" fontId="82" fillId="0" borderId="0" applyFont="0" applyFill="0" applyBorder="0" applyAlignment="0" applyProtection="0">
      <alignment vertical="center"/>
    </xf>
    <xf numFmtId="225" fontId="82" fillId="0" borderId="0" applyFont="0" applyFill="0" applyBorder="0" applyAlignment="0" applyProtection="0">
      <alignment vertical="center"/>
    </xf>
    <xf numFmtId="226" fontId="82" fillId="0" borderId="0" applyFont="0" applyFill="0" applyBorder="0" applyAlignment="0" applyProtection="0">
      <alignment vertical="center"/>
    </xf>
    <xf numFmtId="227" fontId="82" fillId="0" borderId="0" applyFont="0" applyFill="0" applyBorder="0" applyAlignment="0" applyProtection="0">
      <alignment vertical="center"/>
    </xf>
    <xf numFmtId="228" fontId="82" fillId="0" borderId="0" applyFont="0" applyFill="0" applyBorder="0" applyAlignment="0" applyProtection="0">
      <alignment vertical="center"/>
    </xf>
    <xf numFmtId="229" fontId="82" fillId="0" borderId="0" applyFont="0" applyFill="0" applyBorder="0" applyAlignment="0" applyProtection="0">
      <alignment vertical="center"/>
    </xf>
    <xf numFmtId="230" fontId="82" fillId="0" borderId="0" applyFont="0" applyFill="0" applyBorder="0" applyAlignment="0" applyProtection="0">
      <alignment vertical="center"/>
    </xf>
    <xf numFmtId="0" fontId="125" fillId="43" borderId="0" applyNumberFormat="0">
      <alignment vertical="center"/>
    </xf>
    <xf numFmtId="0" fontId="12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horizontal="left" vertical="center"/>
    </xf>
    <xf numFmtId="0" fontId="45" fillId="0" borderId="0" applyNumberFormat="0" applyFill="0" applyBorder="0" applyAlignment="0" applyProtection="0">
      <alignment vertical="center"/>
    </xf>
    <xf numFmtId="0" fontId="82" fillId="47" borderId="0" applyNumberFormat="0" applyFont="0" applyBorder="0" applyAlignment="0" applyProtection="0">
      <alignment vertical="center"/>
    </xf>
    <xf numFmtId="231" fontId="127" fillId="0" borderId="0" applyNumberFormat="0" applyAlignment="0">
      <alignment vertical="center"/>
    </xf>
    <xf numFmtId="0" fontId="82" fillId="0" borderId="40" applyNumberFormat="0" applyAlignment="0">
      <alignment vertical="center"/>
    </xf>
    <xf numFmtId="214" fontId="82" fillId="48" borderId="17" applyNumberFormat="0" applyAlignment="0">
      <alignment vertical="center"/>
      <protection locked="0"/>
    </xf>
    <xf numFmtId="0" fontId="82" fillId="46" borderId="0" applyNumberFormat="0" applyAlignment="0">
      <alignment vertical="center"/>
    </xf>
    <xf numFmtId="0" fontId="30" fillId="0" borderId="0" applyNumberFormat="0" applyFill="0" applyBorder="0" applyAlignment="0" applyProtection="0"/>
    <xf numFmtId="0" fontId="82" fillId="0" borderId="41" applyNumberFormat="0" applyAlignment="0">
      <alignment vertical="center"/>
      <protection locked="0"/>
    </xf>
    <xf numFmtId="0" fontId="128" fillId="0" borderId="0" applyNumberFormat="0" applyAlignment="0">
      <alignment vertical="center"/>
    </xf>
    <xf numFmtId="231" fontId="82" fillId="0" borderId="0" applyFont="0" applyFill="0" applyBorder="0" applyAlignment="0" applyProtection="0">
      <alignment vertical="center"/>
    </xf>
    <xf numFmtId="232" fontId="82" fillId="0" borderId="0" applyFont="0" applyFill="0" applyBorder="0" applyAlignment="0" applyProtection="0">
      <alignment horizontal="right" vertical="center"/>
    </xf>
    <xf numFmtId="233" fontId="82" fillId="0" borderId="0" applyFont="0" applyFill="0" applyBorder="0" applyAlignment="0" applyProtection="0">
      <alignment vertical="center"/>
    </xf>
    <xf numFmtId="0" fontId="45" fillId="0" borderId="0" applyNumberFormat="0" applyFill="0" applyBorder="0">
      <alignment horizontal="left" vertical="center" wrapText="1"/>
    </xf>
    <xf numFmtId="0" fontId="82" fillId="0" borderId="0" applyNumberFormat="0" applyFill="0" applyBorder="0">
      <alignment horizontal="left" vertical="center" wrapText="1" indent="1"/>
    </xf>
    <xf numFmtId="0" fontId="129" fillId="0" borderId="0" applyNumberFormat="0" applyFill="0" applyBorder="0" applyProtection="0">
      <alignment horizontal="left" vertical="center"/>
    </xf>
    <xf numFmtId="214" fontId="45" fillId="0" borderId="42" applyNumberFormat="0" applyFill="0" applyAlignment="0" applyProtection="0">
      <alignment vertical="center"/>
    </xf>
    <xf numFmtId="214" fontId="82" fillId="0" borderId="43" applyNumberFormat="0" applyFont="0" applyFill="0" applyAlignment="0" applyProtection="0">
      <alignment vertical="center"/>
    </xf>
    <xf numFmtId="0" fontId="82" fillId="2" borderId="0" applyNumberFormat="0" applyFont="0" applyBorder="0" applyAlignment="0" applyProtection="0">
      <alignment vertical="center"/>
    </xf>
    <xf numFmtId="0" fontId="82" fillId="0" borderId="0" applyNumberFormat="0" applyFont="0" applyFill="0" applyAlignment="0" applyProtection="0">
      <alignment vertical="center"/>
    </xf>
    <xf numFmtId="214" fontId="82" fillId="0" borderId="0" applyNumberFormat="0" applyFont="0" applyBorder="0" applyAlignment="0" applyProtection="0">
      <alignment vertical="center"/>
    </xf>
    <xf numFmtId="49" fontId="82" fillId="0" borderId="0" applyFont="0" applyFill="0" applyBorder="0" applyAlignment="0" applyProtection="0">
      <alignment horizontal="center" vertical="center"/>
    </xf>
    <xf numFmtId="0" fontId="82" fillId="0" borderId="0" applyNumberFormat="0" applyFont="0" applyBorder="0" applyAlignment="0" applyProtection="0">
      <alignment vertical="center"/>
    </xf>
    <xf numFmtId="0" fontId="82" fillId="0" borderId="0" applyNumberFormat="0" applyFont="0" applyAlignment="0" applyProtection="0">
      <alignment vertical="center"/>
    </xf>
    <xf numFmtId="0" fontId="82" fillId="0" borderId="0" applyNumberFormat="0" applyAlignment="0">
      <alignment vertical="center"/>
    </xf>
    <xf numFmtId="167" fontId="1" fillId="0" borderId="0" applyFont="0" applyFill="0" applyBorder="0" applyAlignment="0" applyProtection="0"/>
  </cellStyleXfs>
  <cellXfs count="487">
    <xf numFmtId="0" fontId="0" fillId="0" borderId="0" xfId="0"/>
    <xf numFmtId="0" fontId="0" fillId="0" borderId="0" xfId="0" applyBorder="1"/>
    <xf numFmtId="0" fontId="4" fillId="0" borderId="0" xfId="0" applyFont="1"/>
    <xf numFmtId="0" fontId="0" fillId="0" borderId="16" xfId="0" applyFill="1" applyBorder="1"/>
    <xf numFmtId="0" fontId="2" fillId="0" borderId="0" xfId="0" applyFont="1" applyFill="1"/>
    <xf numFmtId="0" fontId="0" fillId="0" borderId="0" xfId="0" applyFill="1"/>
    <xf numFmtId="0" fontId="5" fillId="45" borderId="16" xfId="0" applyFont="1" applyFill="1" applyBorder="1"/>
    <xf numFmtId="0" fontId="8" fillId="45" borderId="0" xfId="0" applyFont="1" applyFill="1"/>
    <xf numFmtId="0" fontId="0" fillId="45" borderId="0" xfId="0" applyFill="1"/>
    <xf numFmtId="0" fontId="0" fillId="0" borderId="16" xfId="0" applyBorder="1" applyAlignment="1">
      <alignment horizontal="center"/>
    </xf>
    <xf numFmtId="0" fontId="0" fillId="0" borderId="0" xfId="0" applyFill="1" applyBorder="1"/>
    <xf numFmtId="0" fontId="13" fillId="45" borderId="0" xfId="0" applyFont="1" applyFill="1"/>
    <xf numFmtId="0" fontId="0" fillId="0" borderId="0" xfId="0" applyBorder="1" applyAlignment="1">
      <alignment horizontal="center"/>
    </xf>
    <xf numFmtId="166" fontId="1" fillId="0" borderId="0" xfId="0" applyNumberFormat="1" applyFont="1" applyFill="1" applyBorder="1"/>
    <xf numFmtId="0" fontId="5" fillId="0" borderId="16" xfId="0" applyFont="1" applyBorder="1"/>
    <xf numFmtId="0" fontId="5" fillId="0" borderId="0" xfId="0" applyFont="1" applyBorder="1"/>
    <xf numFmtId="0" fontId="5" fillId="0" borderId="0" xfId="0" applyFont="1" applyFill="1" applyBorder="1"/>
    <xf numFmtId="0" fontId="11" fillId="0" borderId="0" xfId="0" applyFont="1"/>
    <xf numFmtId="0" fontId="6" fillId="45" borderId="0" xfId="358" applyFont="1" applyFill="1"/>
    <xf numFmtId="9" fontId="15" fillId="0" borderId="0" xfId="366" applyFont="1" applyFill="1" applyBorder="1" applyAlignment="1">
      <alignment horizontal="center"/>
    </xf>
    <xf numFmtId="0" fontId="5" fillId="45" borderId="0" xfId="0" applyFont="1" applyFill="1"/>
    <xf numFmtId="0" fontId="5" fillId="0" borderId="0" xfId="0" applyFont="1" applyFill="1"/>
    <xf numFmtId="0" fontId="2" fillId="45" borderId="0" xfId="0" applyFont="1" applyFill="1"/>
    <xf numFmtId="0" fontId="0" fillId="0" borderId="0" xfId="0" applyFill="1" applyBorder="1" applyAlignment="1">
      <alignment horizontal="center"/>
    </xf>
    <xf numFmtId="3" fontId="0" fillId="0" borderId="0" xfId="0" applyNumberFormat="1"/>
    <xf numFmtId="0" fontId="5" fillId="0" borderId="0" xfId="0" applyFont="1"/>
    <xf numFmtId="0" fontId="0" fillId="45" borderId="0" xfId="0" applyFill="1" applyBorder="1"/>
    <xf numFmtId="0" fontId="0" fillId="45" borderId="16" xfId="0" applyFill="1" applyBorder="1"/>
    <xf numFmtId="0" fontId="0" fillId="45" borderId="0" xfId="0" applyFill="1" applyAlignment="1">
      <alignment horizontal="center"/>
    </xf>
    <xf numFmtId="0" fontId="9" fillId="45" borderId="0" xfId="0" applyFont="1" applyFill="1"/>
    <xf numFmtId="3" fontId="0" fillId="45" borderId="0" xfId="0" applyNumberFormat="1" applyFill="1" applyBorder="1"/>
    <xf numFmtId="0" fontId="5" fillId="45" borderId="0" xfId="358" applyFont="1" applyFill="1"/>
    <xf numFmtId="0" fontId="5" fillId="0" borderId="16" xfId="358" applyFont="1" applyBorder="1"/>
    <xf numFmtId="4" fontId="5" fillId="45" borderId="0" xfId="0" applyNumberFormat="1" applyFont="1" applyFill="1" applyBorder="1"/>
    <xf numFmtId="0" fontId="0" fillId="45" borderId="16" xfId="0" applyFill="1" applyBorder="1" applyAlignment="1">
      <alignment horizontal="center"/>
    </xf>
    <xf numFmtId="0" fontId="9" fillId="45" borderId="0" xfId="358" applyFont="1" applyFill="1"/>
    <xf numFmtId="0" fontId="0" fillId="45" borderId="0" xfId="0" applyFill="1" applyAlignment="1">
      <alignment horizontal="left"/>
    </xf>
    <xf numFmtId="3" fontId="0" fillId="0" borderId="16" xfId="0" applyNumberFormat="1" applyFill="1" applyBorder="1"/>
    <xf numFmtId="9" fontId="0" fillId="0" borderId="0" xfId="366" applyFont="1"/>
    <xf numFmtId="166" fontId="0" fillId="0" borderId="0" xfId="0" applyNumberFormat="1"/>
    <xf numFmtId="167" fontId="0" fillId="0" borderId="0" xfId="0" applyNumberFormat="1"/>
    <xf numFmtId="0" fontId="8" fillId="0" borderId="0" xfId="0" applyFont="1"/>
    <xf numFmtId="0" fontId="0" fillId="45" borderId="0" xfId="0" applyFill="1" applyAlignment="1">
      <alignment vertical="top" wrapText="1"/>
    </xf>
    <xf numFmtId="0" fontId="8" fillId="45" borderId="16" xfId="0" applyFont="1" applyFill="1" applyBorder="1" applyAlignment="1">
      <alignment horizontal="left" wrapText="1"/>
    </xf>
    <xf numFmtId="0" fontId="31" fillId="0" borderId="0" xfId="0" applyFont="1"/>
    <xf numFmtId="0" fontId="31" fillId="0" borderId="0" xfId="0" applyFont="1" applyFill="1" applyBorder="1"/>
    <xf numFmtId="9" fontId="1" fillId="0" borderId="16" xfId="366" applyFont="1" applyFill="1" applyBorder="1"/>
    <xf numFmtId="0" fontId="27" fillId="0" borderId="0" xfId="0" applyFont="1"/>
    <xf numFmtId="167" fontId="0" fillId="45" borderId="0" xfId="0" applyNumberFormat="1" applyFill="1"/>
    <xf numFmtId="9" fontId="0" fillId="0" borderId="0" xfId="366" applyFont="1" applyFill="1" applyBorder="1"/>
    <xf numFmtId="179" fontId="0" fillId="0" borderId="0" xfId="299" applyNumberFormat="1" applyFont="1"/>
    <xf numFmtId="0" fontId="0" fillId="0" borderId="28" xfId="0" applyFill="1" applyBorder="1"/>
    <xf numFmtId="0" fontId="5" fillId="0" borderId="16" xfId="0" applyFont="1" applyFill="1" applyBorder="1"/>
    <xf numFmtId="0" fontId="5" fillId="0" borderId="16" xfId="358" applyFont="1" applyFill="1" applyBorder="1"/>
    <xf numFmtId="0" fontId="16" fillId="0" borderId="0" xfId="0" applyFont="1"/>
    <xf numFmtId="0" fontId="8" fillId="0" borderId="16" xfId="0" applyFont="1" applyFill="1" applyBorder="1"/>
    <xf numFmtId="0" fontId="2" fillId="45" borderId="16" xfId="0" applyFont="1" applyFill="1" applyBorder="1"/>
    <xf numFmtId="179" fontId="5" fillId="0" borderId="16" xfId="299" applyNumberFormat="1" applyFont="1" applyFill="1" applyBorder="1" applyAlignment="1">
      <alignment horizontal="right"/>
    </xf>
    <xf numFmtId="0" fontId="2" fillId="0" borderId="16" xfId="0" applyFont="1" applyFill="1" applyBorder="1"/>
    <xf numFmtId="0" fontId="32" fillId="0" borderId="0" xfId="0" applyFont="1"/>
    <xf numFmtId="0" fontId="34" fillId="0" borderId="0" xfId="0" applyFont="1"/>
    <xf numFmtId="3" fontId="33" fillId="0" borderId="0" xfId="0" applyNumberFormat="1" applyFont="1" applyFill="1" applyBorder="1"/>
    <xf numFmtId="9" fontId="32" fillId="0" borderId="0" xfId="366" applyFont="1"/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166" fontId="32" fillId="0" borderId="0" xfId="0" applyNumberFormat="1" applyFont="1" applyFill="1" applyBorder="1"/>
    <xf numFmtId="0" fontId="1" fillId="0" borderId="16" xfId="0" applyFont="1" applyFill="1" applyBorder="1"/>
    <xf numFmtId="0" fontId="2" fillId="0" borderId="16" xfId="0" applyFont="1" applyBorder="1" applyAlignment="1">
      <alignment horizontal="left"/>
    </xf>
    <xf numFmtId="0" fontId="98" fillId="0" borderId="0" xfId="0" applyFont="1"/>
    <xf numFmtId="0" fontId="99" fillId="0" borderId="0" xfId="0" applyFont="1"/>
    <xf numFmtId="0" fontId="99" fillId="0" borderId="0" xfId="0" applyFont="1" applyBorder="1" applyAlignment="1">
      <alignment horizontal="left"/>
    </xf>
    <xf numFmtId="0" fontId="99" fillId="0" borderId="0" xfId="0" applyFont="1" applyBorder="1" applyAlignment="1">
      <alignment horizontal="center"/>
    </xf>
    <xf numFmtId="166" fontId="99" fillId="0" borderId="0" xfId="0" applyNumberFormat="1" applyFont="1" applyFill="1" applyBorder="1"/>
    <xf numFmtId="3" fontId="2" fillId="0" borderId="16" xfId="0" applyNumberFormat="1" applyFont="1" applyFill="1" applyBorder="1"/>
    <xf numFmtId="0" fontId="2" fillId="0" borderId="0" xfId="0" applyFont="1" applyBorder="1" applyAlignment="1">
      <alignment horizontal="left"/>
    </xf>
    <xf numFmtId="9" fontId="1" fillId="0" borderId="0" xfId="366" applyFont="1" applyFill="1" applyBorder="1"/>
    <xf numFmtId="0" fontId="1" fillId="0" borderId="0" xfId="0" applyFont="1"/>
    <xf numFmtId="3" fontId="2" fillId="0" borderId="0" xfId="0" applyNumberFormat="1" applyFont="1" applyFill="1" applyBorder="1"/>
    <xf numFmtId="0" fontId="16" fillId="0" borderId="0" xfId="0" applyFont="1" applyFill="1"/>
    <xf numFmtId="4" fontId="5" fillId="0" borderId="0" xfId="0" applyNumberFormat="1" applyFont="1" applyFill="1"/>
    <xf numFmtId="3" fontId="5" fillId="0" borderId="0" xfId="0" applyNumberFormat="1" applyFont="1" applyFill="1" applyBorder="1"/>
    <xf numFmtId="0" fontId="2" fillId="0" borderId="16" xfId="358" applyFont="1" applyFill="1" applyBorder="1"/>
    <xf numFmtId="0" fontId="2" fillId="0" borderId="0" xfId="358" applyFont="1" applyFill="1"/>
    <xf numFmtId="0" fontId="5" fillId="0" borderId="0" xfId="0" applyFont="1" applyFill="1" applyBorder="1" applyAlignment="1">
      <alignment horizontal="left" indent="1"/>
    </xf>
    <xf numFmtId="9" fontId="2" fillId="0" borderId="16" xfId="366" applyFont="1" applyFill="1" applyBorder="1"/>
    <xf numFmtId="0" fontId="5" fillId="0" borderId="0" xfId="359" applyFont="1"/>
    <xf numFmtId="0" fontId="5" fillId="0" borderId="0" xfId="359" applyFont="1" applyFill="1"/>
    <xf numFmtId="0" fontId="32" fillId="0" borderId="0" xfId="0" applyFont="1" applyFill="1"/>
    <xf numFmtId="179" fontId="5" fillId="0" borderId="16" xfId="299" applyNumberFormat="1" applyFont="1" applyFill="1" applyBorder="1"/>
    <xf numFmtId="179" fontId="2" fillId="0" borderId="16" xfId="299" applyNumberFormat="1" applyFont="1" applyFill="1" applyBorder="1"/>
    <xf numFmtId="0" fontId="2" fillId="0" borderId="32" xfId="0" applyFont="1" applyFill="1" applyBorder="1" applyAlignment="1">
      <alignment horizontal="left" indent="1"/>
    </xf>
    <xf numFmtId="0" fontId="5" fillId="0" borderId="0" xfId="0" applyFont="1" applyFill="1" applyAlignment="1">
      <alignment horizontal="right"/>
    </xf>
    <xf numFmtId="3" fontId="5" fillId="0" borderId="0" xfId="369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0" xfId="359" applyFont="1" applyFill="1" applyBorder="1"/>
    <xf numFmtId="9" fontId="5" fillId="0" borderId="0" xfId="366" applyFont="1" applyFill="1" applyBorder="1" applyAlignment="1">
      <alignment horizontal="center"/>
    </xf>
    <xf numFmtId="0" fontId="2" fillId="0" borderId="16" xfId="359" applyFont="1" applyFill="1" applyBorder="1"/>
    <xf numFmtId="179" fontId="5" fillId="0" borderId="0" xfId="299" applyNumberFormat="1" applyFont="1"/>
    <xf numFmtId="9" fontId="5" fillId="0" borderId="0" xfId="366" applyFont="1" applyFill="1"/>
    <xf numFmtId="0" fontId="5" fillId="0" borderId="16" xfId="359" applyFont="1" applyFill="1" applyBorder="1" applyAlignment="1">
      <alignment horizontal="left"/>
    </xf>
    <xf numFmtId="3" fontId="5" fillId="0" borderId="0" xfId="359" applyNumberFormat="1" applyFont="1" applyFill="1" applyBorder="1"/>
    <xf numFmtId="0" fontId="2" fillId="0" borderId="0" xfId="359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left"/>
    </xf>
    <xf numFmtId="0" fontId="1" fillId="45" borderId="16" xfId="0" applyFont="1" applyFill="1" applyBorder="1"/>
    <xf numFmtId="0" fontId="8" fillId="0" borderId="16" xfId="0" applyFont="1" applyBorder="1"/>
    <xf numFmtId="10" fontId="2" fillId="0" borderId="28" xfId="366" applyNumberFormat="1" applyFont="1" applyFill="1" applyBorder="1"/>
    <xf numFmtId="0" fontId="5" fillId="45" borderId="0" xfId="0" applyNumberFormat="1" applyFont="1" applyFill="1" applyBorder="1" applyAlignment="1">
      <alignment horizontal="center"/>
    </xf>
    <xf numFmtId="0" fontId="5" fillId="45" borderId="16" xfId="0" applyNumberFormat="1" applyFont="1" applyFill="1" applyBorder="1" applyAlignment="1">
      <alignment horizontal="center"/>
    </xf>
    <xf numFmtId="0" fontId="1" fillId="45" borderId="0" xfId="0" applyFont="1" applyFill="1" applyBorder="1"/>
    <xf numFmtId="0" fontId="4" fillId="0" borderId="0" xfId="0" applyFont="1" applyFill="1"/>
    <xf numFmtId="10" fontId="5" fillId="0" borderId="0" xfId="366" applyNumberFormat="1" applyFont="1" applyFill="1" applyAlignment="1">
      <alignment horizontal="right"/>
    </xf>
    <xf numFmtId="0" fontId="16" fillId="0" borderId="0" xfId="0" applyFont="1" applyFill="1" applyBorder="1" applyAlignment="1"/>
    <xf numFmtId="0" fontId="2" fillId="0" borderId="16" xfId="0" applyFont="1" applyFill="1" applyBorder="1" applyAlignment="1">
      <alignment horizontal="left"/>
    </xf>
    <xf numFmtId="179" fontId="5" fillId="0" borderId="0" xfId="0" applyNumberFormat="1" applyFont="1" applyFill="1"/>
    <xf numFmtId="167" fontId="5" fillId="0" borderId="16" xfId="299" applyFont="1" applyFill="1" applyBorder="1"/>
    <xf numFmtId="0" fontId="16" fillId="0" borderId="0" xfId="0" applyFont="1" applyFill="1" applyBorder="1" applyAlignment="1">
      <alignment horizontal="left"/>
    </xf>
    <xf numFmtId="3" fontId="5" fillId="0" borderId="0" xfId="358" applyNumberFormat="1" applyFont="1" applyFill="1" applyBorder="1" applyAlignment="1">
      <alignment horizontal="center"/>
    </xf>
    <xf numFmtId="0" fontId="103" fillId="45" borderId="0" xfId="358" applyFont="1" applyFill="1"/>
    <xf numFmtId="0" fontId="104" fillId="45" borderId="0" xfId="358" applyFont="1" applyFill="1"/>
    <xf numFmtId="0" fontId="104" fillId="45" borderId="0" xfId="0" applyFont="1" applyFill="1"/>
    <xf numFmtId="0" fontId="104" fillId="0" borderId="0" xfId="0" applyFont="1" applyFill="1"/>
    <xf numFmtId="0" fontId="20" fillId="45" borderId="0" xfId="0" applyFont="1" applyFill="1"/>
    <xf numFmtId="0" fontId="104" fillId="45" borderId="0" xfId="0" applyFont="1" applyFill="1" applyAlignment="1">
      <alignment vertical="top" wrapText="1"/>
    </xf>
    <xf numFmtId="0" fontId="104" fillId="45" borderId="0" xfId="0" applyFont="1" applyFill="1" applyBorder="1"/>
    <xf numFmtId="3" fontId="2" fillId="0" borderId="16" xfId="359" applyNumberFormat="1" applyFont="1" applyFill="1" applyBorder="1" applyAlignment="1">
      <alignment horizontal="right"/>
    </xf>
    <xf numFmtId="0" fontId="0" fillId="45" borderId="16" xfId="0" applyFill="1" applyBorder="1" applyAlignment="1">
      <alignment horizontal="left" indent="1"/>
    </xf>
    <xf numFmtId="0" fontId="0" fillId="45" borderId="16" xfId="0" applyFill="1" applyBorder="1" applyAlignment="1">
      <alignment horizontal="left" indent="2"/>
    </xf>
    <xf numFmtId="0" fontId="2" fillId="45" borderId="16" xfId="0" applyFont="1" applyFill="1" applyBorder="1" applyAlignment="1">
      <alignment horizontal="left" indent="2"/>
    </xf>
    <xf numFmtId="0" fontId="0" fillId="45" borderId="0" xfId="0" applyFill="1" applyBorder="1" applyAlignment="1">
      <alignment horizontal="left" indent="2"/>
    </xf>
    <xf numFmtId="0" fontId="2" fillId="0" borderId="16" xfId="358" applyFont="1" applyFill="1" applyBorder="1" applyAlignment="1">
      <alignment horizontal="left"/>
    </xf>
    <xf numFmtId="167" fontId="0" fillId="0" borderId="0" xfId="299" applyFont="1" applyFill="1"/>
    <xf numFmtId="0" fontId="2" fillId="45" borderId="16" xfId="0" applyFont="1" applyFill="1" applyBorder="1" applyAlignment="1">
      <alignment horizontal="left" wrapText="1"/>
    </xf>
    <xf numFmtId="0" fontId="0" fillId="45" borderId="16" xfId="0" applyFill="1" applyBorder="1" applyAlignment="1">
      <alignment horizontal="left" wrapText="1" indent="2"/>
    </xf>
    <xf numFmtId="167" fontId="5" fillId="0" borderId="0" xfId="359" applyNumberFormat="1" applyFont="1" applyFill="1"/>
    <xf numFmtId="0" fontId="104" fillId="0" borderId="0" xfId="0" applyFont="1" applyFill="1" applyAlignment="1">
      <alignment vertical="top" wrapText="1"/>
    </xf>
    <xf numFmtId="3" fontId="0" fillId="0" borderId="16" xfId="0" applyNumberFormat="1" applyFill="1" applyBorder="1" applyAlignment="1">
      <alignment horizontal="center"/>
    </xf>
    <xf numFmtId="0" fontId="17" fillId="0" borderId="0" xfId="0" applyFont="1"/>
    <xf numFmtId="0" fontId="0" fillId="0" borderId="0" xfId="0" applyFill="1" applyAlignment="1">
      <alignment horizontal="center"/>
    </xf>
    <xf numFmtId="10" fontId="5" fillId="0" borderId="28" xfId="366" applyNumberFormat="1" applyFont="1" applyFill="1" applyBorder="1" applyAlignment="1">
      <alignment horizontal="center"/>
    </xf>
    <xf numFmtId="0" fontId="4" fillId="45" borderId="0" xfId="358" applyFont="1" applyFill="1"/>
    <xf numFmtId="0" fontId="5" fillId="0" borderId="16" xfId="0" applyFont="1" applyFill="1" applyBorder="1" applyAlignment="1">
      <alignment horizontal="right"/>
    </xf>
    <xf numFmtId="172" fontId="5" fillId="0" borderId="16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/>
    </xf>
    <xf numFmtId="4" fontId="5" fillId="0" borderId="16" xfId="0" applyNumberFormat="1" applyFont="1" applyFill="1" applyBorder="1" applyAlignment="1">
      <alignment horizontal="right"/>
    </xf>
    <xf numFmtId="174" fontId="5" fillId="0" borderId="16" xfId="0" applyNumberFormat="1" applyFont="1" applyFill="1" applyBorder="1" applyAlignment="1">
      <alignment horizontal="right"/>
    </xf>
    <xf numFmtId="0" fontId="8" fillId="0" borderId="16" xfId="0" applyFont="1" applyFill="1" applyBorder="1" applyAlignment="1">
      <alignment horizontal="left"/>
    </xf>
    <xf numFmtId="174" fontId="8" fillId="0" borderId="16" xfId="0" applyNumberFormat="1" applyFont="1" applyFill="1" applyBorder="1"/>
    <xf numFmtId="3" fontId="1" fillId="0" borderId="16" xfId="0" applyNumberFormat="1" applyFont="1" applyFill="1" applyBorder="1"/>
    <xf numFmtId="3" fontId="1" fillId="0" borderId="16" xfId="0" applyNumberFormat="1" applyFont="1" applyFill="1" applyBorder="1" applyAlignment="1">
      <alignment horizontal="center"/>
    </xf>
    <xf numFmtId="3" fontId="5" fillId="0" borderId="0" xfId="358" applyNumberFormat="1" applyFont="1" applyFill="1" applyBorder="1" applyAlignment="1">
      <alignment horizontal="right"/>
    </xf>
    <xf numFmtId="0" fontId="5" fillId="45" borderId="16" xfId="0" applyFont="1" applyFill="1" applyBorder="1" applyAlignment="1">
      <alignment horizontal="left" wrapText="1" indent="2"/>
    </xf>
    <xf numFmtId="0" fontId="0" fillId="0" borderId="16" xfId="0" applyFill="1" applyBorder="1" applyAlignment="1">
      <alignment horizontal="center"/>
    </xf>
    <xf numFmtId="0" fontId="8" fillId="0" borderId="0" xfId="0" applyFont="1" applyFill="1"/>
    <xf numFmtId="0" fontId="14" fillId="0" borderId="37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right"/>
    </xf>
    <xf numFmtId="0" fontId="5" fillId="0" borderId="0" xfId="299" applyNumberFormat="1" applyFont="1" applyFill="1" applyAlignment="1">
      <alignment horizontal="right"/>
    </xf>
    <xf numFmtId="0" fontId="5" fillId="0" borderId="0" xfId="366" applyNumberFormat="1" applyFont="1" applyFill="1" applyAlignment="1">
      <alignment horizontal="right"/>
    </xf>
    <xf numFmtId="0" fontId="5" fillId="0" borderId="0" xfId="0" applyNumberFormat="1" applyFont="1"/>
    <xf numFmtId="0" fontId="107" fillId="0" borderId="0" xfId="0" applyFont="1"/>
    <xf numFmtId="3" fontId="5" fillId="0" borderId="16" xfId="0" applyNumberFormat="1" applyFont="1" applyFill="1" applyBorder="1" applyAlignment="1">
      <alignment wrapText="1"/>
    </xf>
    <xf numFmtId="0" fontId="108" fillId="0" borderId="0" xfId="0" applyFont="1"/>
    <xf numFmtId="0" fontId="105" fillId="0" borderId="0" xfId="0" applyFont="1" applyAlignment="1">
      <alignment horizontal="right"/>
    </xf>
    <xf numFmtId="0" fontId="17" fillId="0" borderId="0" xfId="0" applyFont="1" applyFill="1"/>
    <xf numFmtId="0" fontId="17" fillId="0" borderId="0" xfId="0" applyNumberFormat="1" applyFont="1" applyFill="1" applyAlignment="1">
      <alignment horizontal="left"/>
    </xf>
    <xf numFmtId="179" fontId="16" fillId="0" borderId="0" xfId="0" applyNumberFormat="1" applyFont="1" applyFill="1"/>
    <xf numFmtId="179" fontId="0" fillId="0" borderId="0" xfId="299" applyNumberFormat="1" applyFont="1" applyFill="1" applyBorder="1"/>
    <xf numFmtId="0" fontId="27" fillId="0" borderId="0" xfId="359" applyFont="1"/>
    <xf numFmtId="0" fontId="2" fillId="0" borderId="0" xfId="0" applyFont="1" applyFill="1" applyBorder="1" applyAlignment="1">
      <alignment horizontal="center" wrapText="1"/>
    </xf>
    <xf numFmtId="0" fontId="108" fillId="0" borderId="0" xfId="0" applyFont="1" applyBorder="1"/>
    <xf numFmtId="0" fontId="5" fillId="0" borderId="16" xfId="0" applyFont="1" applyFill="1" applyBorder="1" applyAlignment="1">
      <alignment horizontal="center"/>
    </xf>
    <xf numFmtId="0" fontId="5" fillId="45" borderId="16" xfId="0" applyFont="1" applyFill="1" applyBorder="1" applyAlignment="1">
      <alignment horizontal="center"/>
    </xf>
    <xf numFmtId="0" fontId="1" fillId="45" borderId="32" xfId="0" applyFont="1" applyFill="1" applyBorder="1"/>
    <xf numFmtId="0" fontId="111" fillId="45" borderId="0" xfId="0" applyFont="1" applyFill="1"/>
    <xf numFmtId="0" fontId="110" fillId="45" borderId="0" xfId="0" applyFont="1" applyFill="1"/>
    <xf numFmtId="0" fontId="103" fillId="0" borderId="0" xfId="358" applyFont="1"/>
    <xf numFmtId="0" fontId="111" fillId="0" borderId="0" xfId="0" applyFont="1"/>
    <xf numFmtId="0" fontId="111" fillId="0" borderId="0" xfId="0" applyFont="1" applyBorder="1" applyAlignment="1">
      <alignment horizontal="left"/>
    </xf>
    <xf numFmtId="0" fontId="112" fillId="0" borderId="0" xfId="0" applyFont="1"/>
    <xf numFmtId="0" fontId="111" fillId="0" borderId="0" xfId="0" applyFont="1" applyFill="1" applyBorder="1" applyAlignment="1">
      <alignment horizontal="left"/>
    </xf>
    <xf numFmtId="0" fontId="113" fillId="45" borderId="0" xfId="0" applyFont="1" applyFill="1"/>
    <xf numFmtId="0" fontId="114" fillId="0" borderId="0" xfId="0" applyFont="1" applyFill="1"/>
    <xf numFmtId="0" fontId="104" fillId="0" borderId="0" xfId="0" applyFont="1"/>
    <xf numFmtId="0" fontId="104" fillId="0" borderId="0" xfId="359" applyFont="1"/>
    <xf numFmtId="0" fontId="20" fillId="0" borderId="0" xfId="0" applyFont="1"/>
    <xf numFmtId="0" fontId="111" fillId="0" borderId="0" xfId="0" applyFont="1" applyFill="1"/>
    <xf numFmtId="0" fontId="103" fillId="0" borderId="0" xfId="358" applyFont="1" applyFill="1"/>
    <xf numFmtId="0" fontId="2" fillId="0" borderId="0" xfId="0" applyFont="1" applyFill="1" applyBorder="1"/>
    <xf numFmtId="167" fontId="27" fillId="0" borderId="0" xfId="0" applyNumberFormat="1" applyFont="1"/>
    <xf numFmtId="0" fontId="5" fillId="0" borderId="0" xfId="0" applyFont="1" applyAlignment="1">
      <alignment vertical="top"/>
    </xf>
    <xf numFmtId="212" fontId="31" fillId="0" borderId="0" xfId="366" applyNumberFormat="1" applyFont="1" applyFill="1" applyBorder="1"/>
    <xf numFmtId="0" fontId="0" fillId="0" borderId="16" xfId="0" applyBorder="1"/>
    <xf numFmtId="0" fontId="109" fillId="0" borderId="0" xfId="0" applyFont="1" applyFill="1"/>
    <xf numFmtId="0" fontId="0" fillId="0" borderId="16" xfId="0" applyBorder="1" applyAlignment="1"/>
    <xf numFmtId="3" fontId="2" fillId="0" borderId="16" xfId="0" applyNumberFormat="1" applyFont="1" applyBorder="1"/>
    <xf numFmtId="0" fontId="2" fillId="0" borderId="16" xfId="0" applyFont="1" applyFill="1" applyBorder="1" applyAlignment="1">
      <alignment vertical="top" wrapText="1"/>
    </xf>
    <xf numFmtId="0" fontId="5" fillId="0" borderId="16" xfId="358" applyFont="1" applyFill="1" applyBorder="1" applyAlignment="1">
      <alignment horizontal="center"/>
    </xf>
    <xf numFmtId="0" fontId="5" fillId="0" borderId="16" xfId="358" applyFont="1" applyBorder="1" applyAlignment="1">
      <alignment horizontal="center"/>
    </xf>
    <xf numFmtId="179" fontId="104" fillId="45" borderId="0" xfId="299" applyNumberFormat="1" applyFont="1" applyFill="1"/>
    <xf numFmtId="179" fontId="27" fillId="45" borderId="0" xfId="299" applyNumberFormat="1" applyFont="1" applyFill="1"/>
    <xf numFmtId="167" fontId="32" fillId="0" borderId="0" xfId="299" applyFont="1" applyFill="1" applyBorder="1"/>
    <xf numFmtId="0" fontId="11" fillId="0" borderId="0" xfId="0" applyFont="1" applyFill="1" applyBorder="1" applyAlignment="1" applyProtection="1">
      <alignment horizontal="center" wrapText="1"/>
    </xf>
    <xf numFmtId="166" fontId="11" fillId="0" borderId="0" xfId="0" applyNumberFormat="1" applyFont="1" applyFill="1" applyBorder="1"/>
    <xf numFmtId="170" fontId="11" fillId="0" borderId="0" xfId="0" quotePrefix="1" applyNumberFormat="1" applyFont="1" applyFill="1" applyBorder="1" applyAlignment="1" applyProtection="1">
      <alignment horizontal="center"/>
    </xf>
    <xf numFmtId="3" fontId="1" fillId="0" borderId="0" xfId="0" applyNumberFormat="1" applyFont="1" applyFill="1" applyBorder="1"/>
    <xf numFmtId="3" fontId="26" fillId="0" borderId="0" xfId="0" applyNumberFormat="1" applyFont="1" applyFill="1" applyBorder="1"/>
    <xf numFmtId="0" fontId="11" fillId="0" borderId="0" xfId="0" applyNumberFormat="1" applyFont="1" applyFill="1" applyBorder="1" applyAlignment="1" applyProtection="1">
      <alignment horizontal="center"/>
    </xf>
    <xf numFmtId="178" fontId="5" fillId="0" borderId="0" xfId="299" applyNumberFormat="1" applyFont="1" applyFill="1" applyBorder="1"/>
    <xf numFmtId="0" fontId="2" fillId="0" borderId="0" xfId="0" applyFont="1" applyFill="1" applyBorder="1" applyAlignment="1">
      <alignment horizontal="center" vertical="top" wrapText="1"/>
    </xf>
    <xf numFmtId="179" fontId="5" fillId="0" borderId="0" xfId="299" applyNumberFormat="1" applyFont="1" applyFill="1" applyBorder="1"/>
    <xf numFmtId="178" fontId="5" fillId="0" borderId="0" xfId="299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9" fontId="5" fillId="0" borderId="0" xfId="366" applyFont="1" applyFill="1" applyBorder="1"/>
    <xf numFmtId="9" fontId="2" fillId="0" borderId="0" xfId="366" applyFont="1" applyFill="1" applyBorder="1"/>
    <xf numFmtId="175" fontId="2" fillId="0" borderId="0" xfId="366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9" fontId="1" fillId="0" borderId="0" xfId="366" applyFont="1" applyFill="1" applyBorder="1" applyAlignment="1">
      <alignment horizontal="center"/>
    </xf>
    <xf numFmtId="1" fontId="1" fillId="0" borderId="0" xfId="366" applyNumberFormat="1" applyFont="1" applyFill="1" applyBorder="1" applyAlignment="1">
      <alignment horizontal="center"/>
    </xf>
    <xf numFmtId="0" fontId="2" fillId="0" borderId="0" xfId="358" applyFont="1" applyFill="1" applyBorder="1" applyAlignment="1">
      <alignment vertical="top"/>
    </xf>
    <xf numFmtId="179" fontId="26" fillId="0" borderId="0" xfId="299" applyNumberFormat="1" applyFont="1" applyFill="1" applyBorder="1"/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 applyProtection="1">
      <alignment horizontal="center" vertical="top" wrapText="1"/>
    </xf>
    <xf numFmtId="179" fontId="5" fillId="0" borderId="0" xfId="299" applyNumberFormat="1" applyFont="1" applyFill="1" applyBorder="1" applyAlignment="1">
      <alignment vertical="top"/>
    </xf>
    <xf numFmtId="179" fontId="27" fillId="0" borderId="0" xfId="299" applyNumberFormat="1" applyFont="1" applyFill="1" applyBorder="1" applyAlignment="1">
      <alignment vertical="top"/>
    </xf>
    <xf numFmtId="3" fontId="2" fillId="0" borderId="0" xfId="359" applyNumberFormat="1" applyFont="1" applyFill="1" applyBorder="1" applyAlignment="1">
      <alignment horizontal="right"/>
    </xf>
    <xf numFmtId="3" fontId="5" fillId="0" borderId="0" xfId="359" applyNumberFormat="1" applyFont="1" applyFill="1" applyBorder="1" applyAlignment="1">
      <alignment horizontal="right"/>
    </xf>
    <xf numFmtId="3" fontId="5" fillId="0" borderId="0" xfId="359" applyNumberFormat="1" applyFont="1" applyFill="1" applyBorder="1" applyAlignment="1" applyProtection="1">
      <alignment horizontal="right" vertical="top" wrapText="1"/>
    </xf>
    <xf numFmtId="3" fontId="5" fillId="0" borderId="0" xfId="359" applyNumberFormat="1" applyFont="1" applyFill="1" applyBorder="1" applyAlignment="1">
      <alignment vertical="top"/>
    </xf>
    <xf numFmtId="9" fontId="2" fillId="0" borderId="0" xfId="366" applyNumberFormat="1" applyFont="1" applyFill="1" applyBorder="1" applyAlignment="1">
      <alignment horizontal="right"/>
    </xf>
    <xf numFmtId="9" fontId="2" fillId="0" borderId="0" xfId="366" applyFont="1" applyFill="1" applyBorder="1" applyAlignment="1">
      <alignment horizontal="right"/>
    </xf>
    <xf numFmtId="1" fontId="5" fillId="0" borderId="16" xfId="299" applyNumberFormat="1" applyFont="1" applyFill="1" applyBorder="1" applyAlignment="1">
      <alignment horizontal="center"/>
    </xf>
    <xf numFmtId="0" fontId="5" fillId="0" borderId="38" xfId="0" applyFont="1" applyFill="1" applyBorder="1"/>
    <xf numFmtId="0" fontId="0" fillId="0" borderId="38" xfId="0" applyBorder="1"/>
    <xf numFmtId="0" fontId="16" fillId="45" borderId="0" xfId="0" applyFont="1" applyFill="1" applyAlignment="1">
      <alignment horizontal="center"/>
    </xf>
    <xf numFmtId="179" fontId="5" fillId="0" borderId="0" xfId="299" applyNumberFormat="1" applyFont="1" applyFill="1"/>
    <xf numFmtId="0" fontId="104" fillId="45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left" vertical="top" wrapText="1"/>
    </xf>
    <xf numFmtId="14" fontId="5" fillId="0" borderId="0" xfId="0" applyNumberFormat="1" applyFont="1" applyFill="1" applyBorder="1" applyAlignment="1">
      <alignment horizontal="left" vertical="top" wrapText="1"/>
    </xf>
    <xf numFmtId="0" fontId="118" fillId="0" borderId="0" xfId="0" applyFont="1"/>
    <xf numFmtId="0" fontId="120" fillId="45" borderId="0" xfId="358" applyFont="1" applyFill="1"/>
    <xf numFmtId="0" fontId="122" fillId="0" borderId="0" xfId="0" applyFont="1"/>
    <xf numFmtId="0" fontId="118" fillId="0" borderId="0" xfId="0" applyFont="1" applyFill="1" applyBorder="1"/>
    <xf numFmtId="0" fontId="118" fillId="0" borderId="0" xfId="0" applyFont="1" applyBorder="1"/>
    <xf numFmtId="0" fontId="0" fillId="0" borderId="39" xfId="0" applyBorder="1"/>
    <xf numFmtId="0" fontId="1" fillId="0" borderId="16" xfId="0" applyFont="1" applyBorder="1"/>
    <xf numFmtId="3" fontId="0" fillId="0" borderId="0" xfId="0" applyNumberFormat="1" applyFill="1" applyBorder="1"/>
    <xf numFmtId="0" fontId="0" fillId="0" borderId="38" xfId="0" applyFill="1" applyBorder="1"/>
    <xf numFmtId="0" fontId="0" fillId="0" borderId="39" xfId="0" applyFill="1" applyBorder="1"/>
    <xf numFmtId="167" fontId="1" fillId="0" borderId="0" xfId="299" applyFont="1" applyFill="1" applyBorder="1"/>
    <xf numFmtId="0" fontId="118" fillId="0" borderId="0" xfId="0" applyFont="1" applyFill="1"/>
    <xf numFmtId="0" fontId="11" fillId="0" borderId="0" xfId="0" applyFont="1" applyFill="1" applyBorder="1" applyAlignment="1" applyProtection="1">
      <alignment horizontal="left"/>
    </xf>
    <xf numFmtId="9" fontId="8" fillId="0" borderId="0" xfId="366" applyFont="1" applyFill="1" applyBorder="1" applyAlignment="1">
      <alignment horizontal="center" vertical="top" wrapText="1"/>
    </xf>
    <xf numFmtId="0" fontId="123" fillId="0" borderId="0" xfId="0" applyFont="1" applyFill="1"/>
    <xf numFmtId="0" fontId="71" fillId="0" borderId="0" xfId="0" applyFont="1" applyFill="1" applyBorder="1" applyAlignment="1"/>
    <xf numFmtId="9" fontId="27" fillId="0" borderId="0" xfId="366" applyFont="1" applyFill="1" applyBorder="1"/>
    <xf numFmtId="9" fontId="16" fillId="0" borderId="0" xfId="366" applyFont="1" applyFill="1" applyBorder="1"/>
    <xf numFmtId="0" fontId="5" fillId="0" borderId="0" xfId="358" applyFont="1" applyFill="1"/>
    <xf numFmtId="0" fontId="31" fillId="0" borderId="0" xfId="0" applyFont="1" applyFill="1"/>
    <xf numFmtId="0" fontId="9" fillId="0" borderId="0" xfId="358" applyFont="1" applyFill="1"/>
    <xf numFmtId="0" fontId="5" fillId="0" borderId="16" xfId="359" applyFont="1" applyFill="1" applyBorder="1"/>
    <xf numFmtId="9" fontId="5" fillId="0" borderId="31" xfId="366" applyFont="1" applyFill="1" applyBorder="1" applyAlignment="1" applyProtection="1">
      <alignment horizontal="center" vertical="top" wrapText="1"/>
    </xf>
    <xf numFmtId="179" fontId="5" fillId="0" borderId="0" xfId="299" applyNumberFormat="1" applyFont="1" applyFill="1" applyBorder="1" applyAlignment="1">
      <alignment horizontal="center" vertical="top" wrapText="1"/>
    </xf>
    <xf numFmtId="0" fontId="104" fillId="0" borderId="0" xfId="0" applyFont="1" applyFill="1" applyBorder="1"/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167" fontId="5" fillId="0" borderId="0" xfId="299" applyFont="1" applyFill="1" applyBorder="1"/>
    <xf numFmtId="179" fontId="5" fillId="0" borderId="0" xfId="0" applyNumberFormat="1" applyFont="1" applyFill="1" applyBorder="1" applyAlignment="1">
      <alignment vertical="top" wrapText="1"/>
    </xf>
    <xf numFmtId="0" fontId="116" fillId="0" borderId="0" xfId="0" applyFont="1" applyFill="1" applyBorder="1"/>
    <xf numFmtId="0" fontId="11" fillId="45" borderId="16" xfId="0" applyFont="1" applyFill="1" applyBorder="1"/>
    <xf numFmtId="0" fontId="1" fillId="45" borderId="0" xfId="0" applyFont="1" applyFill="1"/>
    <xf numFmtId="167" fontId="0" fillId="45" borderId="0" xfId="299" applyFont="1" applyFill="1"/>
    <xf numFmtId="179" fontId="5" fillId="0" borderId="0" xfId="299" applyNumberFormat="1" applyFont="1" applyFill="1" applyBorder="1" applyAlignment="1">
      <alignment horizontal="right"/>
    </xf>
    <xf numFmtId="167" fontId="0" fillId="0" borderId="0" xfId="0" applyNumberFormat="1" applyFill="1"/>
    <xf numFmtId="3" fontId="1" fillId="0" borderId="16" xfId="0" applyNumberFormat="1" applyFont="1" applyFill="1" applyBorder="1" applyAlignment="1">
      <alignment wrapText="1"/>
    </xf>
    <xf numFmtId="0" fontId="1" fillId="0" borderId="0" xfId="0" applyFont="1" applyFill="1"/>
    <xf numFmtId="0" fontId="130" fillId="0" borderId="0" xfId="0" applyFont="1"/>
    <xf numFmtId="0" fontId="131" fillId="0" borderId="0" xfId="0" applyFont="1" applyFill="1" applyBorder="1" applyAlignment="1"/>
    <xf numFmtId="0" fontId="130" fillId="0" borderId="0" xfId="0" applyFont="1" applyFill="1"/>
    <xf numFmtId="0" fontId="130" fillId="0" borderId="0" xfId="359" applyFont="1" applyFill="1"/>
    <xf numFmtId="179" fontId="130" fillId="0" borderId="0" xfId="359" applyNumberFormat="1" applyFont="1"/>
    <xf numFmtId="179" fontId="1" fillId="0" borderId="16" xfId="299" applyNumberFormat="1" applyFont="1" applyFill="1" applyBorder="1"/>
    <xf numFmtId="178" fontId="5" fillId="0" borderId="16" xfId="299" applyNumberFormat="1" applyFont="1" applyFill="1" applyBorder="1"/>
    <xf numFmtId="0" fontId="2" fillId="49" borderId="16" xfId="358" applyFont="1" applyFill="1" applyBorder="1" applyAlignment="1">
      <alignment horizontal="center"/>
    </xf>
    <xf numFmtId="0" fontId="27" fillId="0" borderId="26" xfId="0" applyFont="1" applyFill="1" applyBorder="1"/>
    <xf numFmtId="0" fontId="5" fillId="0" borderId="26" xfId="0" applyFont="1" applyFill="1" applyBorder="1"/>
    <xf numFmtId="0" fontId="2" fillId="0" borderId="0" xfId="358" applyFont="1" applyFill="1" applyBorder="1" applyAlignment="1">
      <alignment horizontal="center" wrapText="1"/>
    </xf>
    <xf numFmtId="0" fontId="111" fillId="0" borderId="0" xfId="0" applyFont="1" applyFill="1" applyBorder="1"/>
    <xf numFmtId="0" fontId="2" fillId="0" borderId="32" xfId="358" applyFont="1" applyFill="1" applyBorder="1" applyAlignment="1">
      <alignment horizontal="left"/>
    </xf>
    <xf numFmtId="0" fontId="0" fillId="45" borderId="32" xfId="0" applyFill="1" applyBorder="1"/>
    <xf numFmtId="3" fontId="2" fillId="0" borderId="0" xfId="358" applyNumberFormat="1" applyFont="1" applyFill="1" applyBorder="1" applyAlignment="1">
      <alignment horizontal="right"/>
    </xf>
    <xf numFmtId="3" fontId="2" fillId="0" borderId="11" xfId="358" applyNumberFormat="1" applyFont="1" applyFill="1" applyBorder="1" applyAlignment="1">
      <alignment horizontal="right"/>
    </xf>
    <xf numFmtId="3" fontId="2" fillId="0" borderId="0" xfId="358" applyNumberFormat="1" applyFont="1" applyFill="1" applyBorder="1" applyAlignment="1"/>
    <xf numFmtId="0" fontId="11" fillId="0" borderId="0" xfId="358" applyFont="1" applyFill="1" applyBorder="1" applyAlignment="1">
      <alignment horizontal="center" wrapText="1"/>
    </xf>
    <xf numFmtId="0" fontId="2" fillId="0" borderId="0" xfId="445" applyFont="1" applyFill="1" applyBorder="1" applyAlignment="1">
      <alignment horizontal="center" wrapText="1"/>
    </xf>
    <xf numFmtId="3" fontId="5" fillId="0" borderId="0" xfId="358" applyNumberFormat="1" applyFont="1" applyFill="1" applyBorder="1" applyAlignment="1"/>
    <xf numFmtId="0" fontId="2" fillId="0" borderId="11" xfId="358" applyFont="1" applyFill="1" applyBorder="1" applyAlignment="1">
      <alignment horizontal="center" wrapText="1"/>
    </xf>
    <xf numFmtId="3" fontId="2" fillId="0" borderId="0" xfId="358" applyNumberFormat="1" applyFont="1" applyFill="1" applyBorder="1" applyAlignment="1">
      <alignment horizontal="right" wrapText="1"/>
    </xf>
    <xf numFmtId="0" fontId="0" fillId="45" borderId="39" xfId="0" applyFill="1" applyBorder="1"/>
    <xf numFmtId="0" fontId="2" fillId="0" borderId="39" xfId="445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173" fontId="5" fillId="0" borderId="39" xfId="358" applyNumberFormat="1" applyFont="1" applyFill="1" applyBorder="1" applyAlignment="1">
      <alignment horizontal="center"/>
    </xf>
    <xf numFmtId="3" fontId="2" fillId="0" borderId="39" xfId="358" applyNumberFormat="1" applyFont="1" applyFill="1" applyBorder="1" applyAlignment="1">
      <alignment horizontal="right"/>
    </xf>
    <xf numFmtId="0" fontId="104" fillId="0" borderId="39" xfId="0" applyFont="1" applyFill="1" applyBorder="1"/>
    <xf numFmtId="0" fontId="0" fillId="45" borderId="39" xfId="0" applyFill="1" applyBorder="1" applyAlignment="1">
      <alignment vertical="top" wrapText="1"/>
    </xf>
    <xf numFmtId="0" fontId="8" fillId="45" borderId="32" xfId="0" applyFont="1" applyFill="1" applyBorder="1" applyAlignment="1">
      <alignment horizontal="left" wrapText="1"/>
    </xf>
    <xf numFmtId="0" fontId="0" fillId="0" borderId="0" xfId="0" applyFill="1" applyBorder="1" applyAlignment="1">
      <alignment vertical="top" wrapText="1"/>
    </xf>
    <xf numFmtId="0" fontId="104" fillId="0" borderId="0" xfId="359" applyFont="1" applyFill="1"/>
    <xf numFmtId="0" fontId="1" fillId="45" borderId="31" xfId="0" applyFont="1" applyFill="1" applyBorder="1"/>
    <xf numFmtId="179" fontId="5" fillId="0" borderId="0" xfId="299" applyNumberFormat="1" applyFont="1" applyFill="1" applyBorder="1" applyAlignment="1">
      <alignment horizontal="center"/>
    </xf>
    <xf numFmtId="172" fontId="2" fillId="0" borderId="26" xfId="0" applyNumberFormat="1" applyFont="1" applyFill="1" applyBorder="1"/>
    <xf numFmtId="9" fontId="0" fillId="0" borderId="0" xfId="366" applyNumberFormat="1" applyFont="1"/>
    <xf numFmtId="169" fontId="1" fillId="0" borderId="0" xfId="366" applyNumberFormat="1" applyFont="1" applyFill="1" applyBorder="1"/>
    <xf numFmtId="0" fontId="2" fillId="50" borderId="16" xfId="0" applyFont="1" applyFill="1" applyBorder="1" applyAlignment="1">
      <alignment horizontal="center" wrapText="1"/>
    </xf>
    <xf numFmtId="3" fontId="1" fillId="53" borderId="16" xfId="0" applyNumberFormat="1" applyFont="1" applyFill="1" applyBorder="1"/>
    <xf numFmtId="0" fontId="2" fillId="52" borderId="16" xfId="0" applyFont="1" applyFill="1" applyBorder="1"/>
    <xf numFmtId="0" fontId="2" fillId="52" borderId="16" xfId="0" applyFont="1" applyFill="1" applyBorder="1" applyAlignment="1">
      <alignment horizontal="center" wrapText="1"/>
    </xf>
    <xf numFmtId="0" fontId="12" fillId="52" borderId="0" xfId="0" applyFont="1" applyFill="1"/>
    <xf numFmtId="0" fontId="5" fillId="52" borderId="0" xfId="0" applyFont="1" applyFill="1"/>
    <xf numFmtId="0" fontId="2" fillId="52" borderId="16" xfId="358" applyFont="1" applyFill="1" applyBorder="1" applyAlignment="1">
      <alignment horizontal="left"/>
    </xf>
    <xf numFmtId="0" fontId="2" fillId="52" borderId="16" xfId="358" applyFont="1" applyFill="1" applyBorder="1" applyAlignment="1">
      <alignment horizontal="center" wrapText="1"/>
    </xf>
    <xf numFmtId="0" fontId="2" fillId="52" borderId="16" xfId="358" applyFont="1" applyFill="1" applyBorder="1" applyAlignment="1">
      <alignment horizontal="left" vertical="top" wrapText="1"/>
    </xf>
    <xf numFmtId="0" fontId="2" fillId="52" borderId="16" xfId="0" applyFont="1" applyFill="1" applyBorder="1" applyAlignment="1">
      <alignment horizontal="left" wrapText="1"/>
    </xf>
    <xf numFmtId="0" fontId="2" fillId="52" borderId="16" xfId="358" applyFont="1" applyFill="1" applyBorder="1" applyAlignment="1">
      <alignment horizontal="left" vertical="center"/>
    </xf>
    <xf numFmtId="0" fontId="2" fillId="52" borderId="16" xfId="0" applyFont="1" applyFill="1" applyBorder="1" applyAlignment="1">
      <alignment horizontal="center" vertical="center" wrapText="1"/>
    </xf>
    <xf numFmtId="0" fontId="2" fillId="52" borderId="16" xfId="358" applyFont="1" applyFill="1" applyBorder="1"/>
    <xf numFmtId="0" fontId="11" fillId="52" borderId="16" xfId="0" applyFont="1" applyFill="1" applyBorder="1" applyAlignment="1" applyProtection="1">
      <alignment horizontal="center" wrapText="1"/>
    </xf>
    <xf numFmtId="0" fontId="8" fillId="52" borderId="16" xfId="0" applyFont="1" applyFill="1" applyBorder="1" applyAlignment="1">
      <alignment horizontal="center" vertical="top" wrapText="1"/>
    </xf>
    <xf numFmtId="0" fontId="2" fillId="52" borderId="16" xfId="0" applyFont="1" applyFill="1" applyBorder="1" applyAlignment="1">
      <alignment horizontal="center" vertical="top" wrapText="1"/>
    </xf>
    <xf numFmtId="0" fontId="18" fillId="52" borderId="0" xfId="0" applyFont="1" applyFill="1"/>
    <xf numFmtId="0" fontId="5" fillId="52" borderId="38" xfId="0" applyFont="1" applyFill="1" applyBorder="1"/>
    <xf numFmtId="0" fontId="2" fillId="52" borderId="16" xfId="358" applyFont="1" applyFill="1" applyBorder="1" applyAlignment="1">
      <alignment horizontal="left" vertical="top"/>
    </xf>
    <xf numFmtId="0" fontId="2" fillId="52" borderId="16" xfId="0" applyFont="1" applyFill="1" applyBorder="1" applyAlignment="1" applyProtection="1">
      <alignment horizontal="center" vertical="top" wrapText="1"/>
    </xf>
    <xf numFmtId="0" fontId="2" fillId="52" borderId="16" xfId="0" applyFont="1" applyFill="1" applyBorder="1" applyAlignment="1" applyProtection="1">
      <alignment horizontal="left" vertical="top" wrapText="1"/>
    </xf>
    <xf numFmtId="0" fontId="2" fillId="52" borderId="16" xfId="359" applyFont="1" applyFill="1" applyBorder="1" applyAlignment="1">
      <alignment horizontal="left" vertical="top"/>
    </xf>
    <xf numFmtId="0" fontId="2" fillId="52" borderId="32" xfId="0" applyFont="1" applyFill="1" applyBorder="1" applyAlignment="1">
      <alignment horizontal="center" vertical="center" wrapText="1"/>
    </xf>
    <xf numFmtId="0" fontId="2" fillId="52" borderId="16" xfId="358" applyFont="1" applyFill="1" applyBorder="1" applyAlignment="1">
      <alignment vertical="top"/>
    </xf>
    <xf numFmtId="0" fontId="2" fillId="52" borderId="16" xfId="358" applyFont="1" applyFill="1" applyBorder="1" applyAlignment="1">
      <alignment horizontal="center" vertical="top" wrapText="1"/>
    </xf>
    <xf numFmtId="0" fontId="5" fillId="52" borderId="16" xfId="358" applyFont="1" applyFill="1" applyBorder="1" applyAlignment="1">
      <alignment horizontal="center" vertical="top" wrapText="1"/>
    </xf>
    <xf numFmtId="0" fontId="2" fillId="52" borderId="28" xfId="358" applyFont="1" applyFill="1" applyBorder="1" applyAlignment="1">
      <alignment vertical="center"/>
    </xf>
    <xf numFmtId="170" fontId="2" fillId="52" borderId="16" xfId="0" applyNumberFormat="1" applyFont="1" applyFill="1" applyBorder="1" applyAlignment="1" applyProtection="1">
      <alignment horizontal="center" vertical="center" wrapText="1"/>
    </xf>
    <xf numFmtId="3" fontId="5" fillId="52" borderId="16" xfId="0" applyNumberFormat="1" applyFont="1" applyFill="1" applyBorder="1" applyAlignment="1">
      <alignment horizontal="center" wrapText="1"/>
    </xf>
    <xf numFmtId="170" fontId="5" fillId="52" borderId="16" xfId="0" applyNumberFormat="1" applyFont="1" applyFill="1" applyBorder="1" applyAlignment="1" applyProtection="1">
      <alignment horizontal="center" vertical="center" wrapText="1"/>
    </xf>
    <xf numFmtId="0" fontId="2" fillId="52" borderId="16" xfId="358" applyFont="1" applyFill="1" applyBorder="1" applyAlignment="1">
      <alignment horizontal="center" vertical="center" wrapText="1"/>
    </xf>
    <xf numFmtId="0" fontId="2" fillId="52" borderId="16" xfId="358" applyNumberFormat="1" applyFont="1" applyFill="1" applyBorder="1" applyAlignment="1">
      <alignment horizontal="left"/>
    </xf>
    <xf numFmtId="0" fontId="2" fillId="52" borderId="16" xfId="299" applyNumberFormat="1" applyFont="1" applyFill="1" applyBorder="1" applyAlignment="1">
      <alignment horizontal="center" wrapText="1"/>
    </xf>
    <xf numFmtId="0" fontId="2" fillId="52" borderId="16" xfId="0" applyNumberFormat="1" applyFont="1" applyFill="1" applyBorder="1" applyAlignment="1">
      <alignment horizontal="center" wrapText="1"/>
    </xf>
    <xf numFmtId="0" fontId="11" fillId="52" borderId="28" xfId="358" applyFont="1" applyFill="1" applyBorder="1" applyAlignment="1"/>
    <xf numFmtId="0" fontId="2" fillId="52" borderId="28" xfId="358" applyFont="1" applyFill="1" applyBorder="1" applyAlignment="1">
      <alignment vertical="center" wrapText="1"/>
    </xf>
    <xf numFmtId="0" fontId="2" fillId="52" borderId="28" xfId="358" applyFont="1" applyFill="1" applyBorder="1" applyAlignment="1">
      <alignment wrapText="1"/>
    </xf>
    <xf numFmtId="0" fontId="2" fillId="52" borderId="28" xfId="358" applyFont="1" applyFill="1" applyBorder="1" applyAlignment="1"/>
    <xf numFmtId="0" fontId="2" fillId="52" borderId="36" xfId="0" applyFont="1" applyFill="1" applyBorder="1"/>
    <xf numFmtId="0" fontId="2" fillId="52" borderId="33" xfId="0" applyFont="1" applyFill="1" applyBorder="1"/>
    <xf numFmtId="0" fontId="2" fillId="52" borderId="34" xfId="0" applyFont="1" applyFill="1" applyBorder="1" applyAlignment="1">
      <alignment horizontal="left" wrapText="1"/>
    </xf>
    <xf numFmtId="0" fontId="2" fillId="52" borderId="35" xfId="0" applyFont="1" applyFill="1" applyBorder="1" applyAlignment="1">
      <alignment horizontal="left" wrapText="1"/>
    </xf>
    <xf numFmtId="0" fontId="14" fillId="52" borderId="16" xfId="0" applyFont="1" applyFill="1" applyBorder="1" applyAlignment="1">
      <alignment horizontal="center" vertical="top" wrapText="1"/>
    </xf>
    <xf numFmtId="0" fontId="8" fillId="52" borderId="32" xfId="0" applyFont="1" applyFill="1" applyBorder="1" applyAlignment="1">
      <alignment horizontal="center" vertical="top" wrapText="1"/>
    </xf>
    <xf numFmtId="0" fontId="8" fillId="52" borderId="32" xfId="0" applyFont="1" applyFill="1" applyBorder="1" applyAlignment="1">
      <alignment vertical="top" wrapText="1"/>
    </xf>
    <xf numFmtId="0" fontId="8" fillId="52" borderId="11" xfId="0" applyFont="1" applyFill="1" applyBorder="1" applyAlignment="1">
      <alignment vertical="top" wrapText="1"/>
    </xf>
    <xf numFmtId="0" fontId="119" fillId="52" borderId="16" xfId="0" applyFont="1" applyFill="1" applyBorder="1" applyAlignment="1" applyProtection="1">
      <alignment horizontal="left"/>
    </xf>
    <xf numFmtId="0" fontId="11" fillId="52" borderId="16" xfId="0" applyFont="1" applyFill="1" applyBorder="1" applyAlignment="1" applyProtection="1">
      <alignment horizontal="center"/>
    </xf>
    <xf numFmtId="0" fontId="11" fillId="52" borderId="16" xfId="0" applyFont="1" applyFill="1" applyBorder="1" applyAlignment="1" applyProtection="1">
      <alignment horizontal="left"/>
    </xf>
    <xf numFmtId="0" fontId="11" fillId="52" borderId="25" xfId="0" applyFont="1" applyFill="1" applyBorder="1" applyAlignment="1" applyProtection="1">
      <alignment horizontal="center" wrapText="1"/>
    </xf>
    <xf numFmtId="0" fontId="5" fillId="52" borderId="0" xfId="0" applyFont="1" applyFill="1" applyBorder="1"/>
    <xf numFmtId="0" fontId="2" fillId="52" borderId="25" xfId="0" applyFont="1" applyFill="1" applyBorder="1" applyAlignment="1" applyProtection="1">
      <alignment horizontal="center" vertical="top" wrapText="1"/>
    </xf>
    <xf numFmtId="0" fontId="2" fillId="52" borderId="16" xfId="359" applyFont="1" applyFill="1" applyBorder="1" applyAlignment="1" applyProtection="1">
      <alignment horizontal="left" vertical="center"/>
    </xf>
    <xf numFmtId="9" fontId="2" fillId="52" borderId="16" xfId="366" applyNumberFormat="1" applyFont="1" applyFill="1" applyBorder="1" applyAlignment="1">
      <alignment horizontal="right"/>
    </xf>
    <xf numFmtId="0" fontId="2" fillId="52" borderId="32" xfId="358" applyFont="1" applyFill="1" applyBorder="1" applyAlignment="1">
      <alignment horizontal="center" wrapText="1"/>
    </xf>
    <xf numFmtId="3" fontId="1" fillId="54" borderId="16" xfId="0" applyNumberFormat="1" applyFont="1" applyFill="1" applyBorder="1"/>
    <xf numFmtId="0" fontId="8" fillId="54" borderId="16" xfId="0" applyFont="1" applyFill="1" applyBorder="1" applyAlignment="1">
      <alignment horizontal="center" vertical="top" wrapText="1"/>
    </xf>
    <xf numFmtId="0" fontId="5" fillId="54" borderId="16" xfId="0" applyFont="1" applyFill="1" applyBorder="1"/>
    <xf numFmtId="0" fontId="2" fillId="55" borderId="16" xfId="0" applyFont="1" applyFill="1" applyBorder="1"/>
    <xf numFmtId="0" fontId="2" fillId="55" borderId="28" xfId="0" applyFont="1" applyFill="1" applyBorder="1"/>
    <xf numFmtId="167" fontId="1" fillId="53" borderId="16" xfId="299" applyFont="1" applyFill="1" applyBorder="1"/>
    <xf numFmtId="167" fontId="1" fillId="53" borderId="16" xfId="299" applyFont="1" applyFill="1" applyBorder="1" applyAlignment="1">
      <alignment horizontal="center"/>
    </xf>
    <xf numFmtId="168" fontId="1" fillId="53" borderId="16" xfId="366" applyNumberFormat="1" applyFont="1" applyFill="1" applyBorder="1"/>
    <xf numFmtId="234" fontId="133" fillId="53" borderId="16" xfId="366" applyNumberFormat="1" applyFont="1" applyFill="1" applyBorder="1"/>
    <xf numFmtId="9" fontId="1" fillId="53" borderId="16" xfId="366" applyFont="1" applyFill="1" applyBorder="1" applyAlignment="1">
      <alignment horizontal="center"/>
    </xf>
    <xf numFmtId="9" fontId="1" fillId="53" borderId="16" xfId="366" applyFont="1" applyFill="1" applyBorder="1"/>
    <xf numFmtId="179" fontId="1" fillId="53" borderId="16" xfId="299" applyNumberFormat="1" applyFont="1" applyFill="1" applyBorder="1"/>
    <xf numFmtId="10" fontId="1" fillId="53" borderId="16" xfId="366" applyNumberFormat="1" applyFont="1" applyFill="1" applyBorder="1" applyAlignment="1">
      <alignment horizontal="right"/>
    </xf>
    <xf numFmtId="9" fontId="1" fillId="53" borderId="16" xfId="366" applyFont="1" applyFill="1" applyBorder="1" applyAlignment="1">
      <alignment horizontal="right"/>
    </xf>
    <xf numFmtId="10" fontId="1" fillId="53" borderId="16" xfId="366" applyNumberFormat="1" applyFont="1" applyFill="1" applyBorder="1"/>
    <xf numFmtId="1" fontId="1" fillId="53" borderId="16" xfId="366" applyNumberFormat="1" applyFont="1" applyFill="1" applyBorder="1"/>
    <xf numFmtId="167" fontId="1" fillId="53" borderId="32" xfId="299" applyFont="1" applyFill="1" applyBorder="1"/>
    <xf numFmtId="9" fontId="133" fillId="53" borderId="16" xfId="366" applyFont="1" applyFill="1" applyBorder="1"/>
    <xf numFmtId="179" fontId="1" fillId="53" borderId="16" xfId="496" applyNumberFormat="1" applyFont="1" applyFill="1" applyBorder="1" applyAlignment="1">
      <alignment horizontal="right" vertical="center"/>
    </xf>
    <xf numFmtId="179" fontId="1" fillId="53" borderId="16" xfId="496" applyNumberFormat="1" applyFont="1" applyFill="1" applyBorder="1" applyAlignment="1">
      <alignment horizontal="center" vertical="center" wrapText="1"/>
    </xf>
    <xf numFmtId="3" fontId="5" fillId="53" borderId="16" xfId="358" applyNumberFormat="1" applyFont="1" applyFill="1" applyBorder="1" applyAlignment="1">
      <alignment horizontal="right"/>
    </xf>
    <xf numFmtId="3" fontId="27" fillId="53" borderId="16" xfId="358" applyNumberFormat="1" applyFont="1" applyFill="1" applyBorder="1" applyAlignment="1">
      <alignment horizontal="right"/>
    </xf>
    <xf numFmtId="3" fontId="133" fillId="53" borderId="16" xfId="358" applyNumberFormat="1" applyFont="1" applyFill="1" applyBorder="1" applyAlignment="1">
      <alignment horizontal="right"/>
    </xf>
    <xf numFmtId="169" fontId="1" fillId="53" borderId="16" xfId="366" applyNumberFormat="1" applyFont="1" applyFill="1" applyBorder="1"/>
    <xf numFmtId="179" fontId="1" fillId="53" borderId="16" xfId="496" applyNumberFormat="1" applyFont="1" applyFill="1" applyBorder="1" applyAlignment="1">
      <alignment vertical="center"/>
    </xf>
    <xf numFmtId="1" fontId="133" fillId="53" borderId="16" xfId="366" applyNumberFormat="1" applyFont="1" applyFill="1" applyBorder="1"/>
    <xf numFmtId="1" fontId="1" fillId="53" borderId="16" xfId="366" applyNumberFormat="1" applyFont="1" applyFill="1" applyBorder="1" applyAlignment="1">
      <alignment vertical="center"/>
    </xf>
    <xf numFmtId="1" fontId="1" fillId="53" borderId="16" xfId="496" applyNumberFormat="1" applyFont="1" applyFill="1" applyBorder="1"/>
    <xf numFmtId="179" fontId="133" fillId="53" borderId="16" xfId="496" applyNumberFormat="1" applyFont="1" applyFill="1" applyBorder="1" applyAlignment="1">
      <alignment horizontal="right"/>
    </xf>
    <xf numFmtId="1" fontId="133" fillId="53" borderId="16" xfId="496" applyNumberFormat="1" applyFont="1" applyFill="1" applyBorder="1" applyAlignment="1">
      <alignment horizontal="right"/>
    </xf>
    <xf numFmtId="179" fontId="1" fillId="53" borderId="16" xfId="496" applyNumberFormat="1" applyFont="1" applyFill="1" applyBorder="1"/>
    <xf numFmtId="9" fontId="1" fillId="53" borderId="16" xfId="366" quotePrefix="1" applyFont="1" applyFill="1" applyBorder="1" applyAlignment="1">
      <alignment horizontal="right"/>
    </xf>
    <xf numFmtId="3" fontId="2" fillId="53" borderId="16" xfId="358" applyNumberFormat="1" applyFont="1" applyFill="1" applyBorder="1" applyAlignment="1">
      <alignment horizontal="right"/>
    </xf>
    <xf numFmtId="3" fontId="134" fillId="53" borderId="16" xfId="358" applyNumberFormat="1" applyFont="1" applyFill="1" applyBorder="1" applyAlignment="1">
      <alignment horizontal="right"/>
    </xf>
    <xf numFmtId="3" fontId="5" fillId="53" borderId="16" xfId="358" applyNumberFormat="1" applyFont="1" applyFill="1" applyBorder="1" applyAlignment="1">
      <alignment horizontal="center"/>
    </xf>
    <xf numFmtId="179" fontId="2" fillId="53" borderId="16" xfId="299" applyNumberFormat="1" applyFont="1" applyFill="1" applyBorder="1" applyAlignment="1">
      <alignment horizontal="center"/>
    </xf>
    <xf numFmtId="179" fontId="5" fillId="53" borderId="16" xfId="299" applyNumberFormat="1" applyFont="1" applyFill="1" applyBorder="1"/>
    <xf numFmtId="179" fontId="5" fillId="53" borderId="16" xfId="299" applyNumberFormat="1" applyFont="1" applyFill="1" applyBorder="1" applyAlignment="1">
      <alignment horizontal="center"/>
    </xf>
    <xf numFmtId="3" fontId="5" fillId="53" borderId="16" xfId="0" applyNumberFormat="1" applyFont="1" applyFill="1" applyBorder="1"/>
    <xf numFmtId="0" fontId="5" fillId="53" borderId="16" xfId="358" applyFont="1" applyFill="1" applyBorder="1" applyAlignment="1">
      <alignment horizontal="center"/>
    </xf>
    <xf numFmtId="9" fontId="5" fillId="53" borderId="16" xfId="366" applyFont="1" applyFill="1" applyBorder="1" applyAlignment="1">
      <alignment horizontal="center"/>
    </xf>
    <xf numFmtId="9" fontId="2" fillId="53" borderId="16" xfId="366" applyFont="1" applyFill="1" applyBorder="1" applyAlignment="1">
      <alignment horizontal="center"/>
    </xf>
    <xf numFmtId="9" fontId="5" fillId="53" borderId="16" xfId="366" applyFont="1" applyFill="1" applyBorder="1"/>
    <xf numFmtId="9" fontId="27" fillId="53" borderId="16" xfId="366" applyFont="1" applyFill="1" applyBorder="1"/>
    <xf numFmtId="179" fontId="2" fillId="53" borderId="16" xfId="299" applyNumberFormat="1" applyFont="1" applyFill="1" applyBorder="1"/>
    <xf numFmtId="179" fontId="5" fillId="53" borderId="31" xfId="299" applyNumberFormat="1" applyFont="1" applyFill="1" applyBorder="1" applyAlignment="1">
      <alignment horizontal="center" vertical="center"/>
    </xf>
    <xf numFmtId="0" fontId="5" fillId="53" borderId="16" xfId="0" applyNumberFormat="1" applyFont="1" applyFill="1" applyBorder="1" applyAlignment="1" applyProtection="1">
      <alignment horizontal="center" vertical="center" wrapText="1"/>
    </xf>
    <xf numFmtId="0" fontId="5" fillId="53" borderId="31" xfId="299" applyNumberFormat="1" applyFont="1" applyFill="1" applyBorder="1" applyAlignment="1">
      <alignment horizontal="center" vertical="center"/>
    </xf>
    <xf numFmtId="179" fontId="5" fillId="53" borderId="16" xfId="299" applyNumberFormat="1" applyFont="1" applyFill="1" applyBorder="1" applyAlignment="1">
      <alignment horizontal="right"/>
    </xf>
    <xf numFmtId="0" fontId="5" fillId="53" borderId="16" xfId="0" applyNumberFormat="1" applyFont="1" applyFill="1" applyBorder="1" applyAlignment="1">
      <alignment horizontal="center"/>
    </xf>
    <xf numFmtId="3" fontId="5" fillId="53" borderId="16" xfId="0" applyNumberFormat="1" applyFont="1" applyFill="1" applyBorder="1" applyAlignment="1">
      <alignment horizontal="center"/>
    </xf>
    <xf numFmtId="3" fontId="2" fillId="53" borderId="16" xfId="0" applyNumberFormat="1" applyFont="1" applyFill="1" applyBorder="1" applyAlignment="1">
      <alignment horizontal="right"/>
    </xf>
    <xf numFmtId="9" fontId="2" fillId="53" borderId="16" xfId="299" applyNumberFormat="1" applyFont="1" applyFill="1" applyBorder="1" applyAlignment="1">
      <alignment horizontal="center"/>
    </xf>
    <xf numFmtId="235" fontId="2" fillId="53" borderId="16" xfId="299" applyNumberFormat="1" applyFont="1" applyFill="1" applyBorder="1"/>
    <xf numFmtId="179" fontId="2" fillId="53" borderId="16" xfId="299" applyNumberFormat="1" applyFont="1" applyFill="1" applyBorder="1" applyAlignment="1"/>
    <xf numFmtId="9" fontId="19" fillId="53" borderId="16" xfId="366" applyFont="1" applyFill="1" applyBorder="1" applyAlignment="1">
      <alignment horizontal="right"/>
    </xf>
    <xf numFmtId="9" fontId="5" fillId="53" borderId="16" xfId="366" applyFont="1" applyFill="1" applyBorder="1" applyAlignment="1">
      <alignment horizontal="right"/>
    </xf>
    <xf numFmtId="9" fontId="27" fillId="53" borderId="16" xfId="366" applyFont="1" applyFill="1" applyBorder="1" applyAlignment="1">
      <alignment horizontal="right"/>
    </xf>
    <xf numFmtId="9" fontId="27" fillId="53" borderId="16" xfId="366" applyNumberFormat="1" applyFont="1" applyFill="1" applyBorder="1" applyAlignment="1">
      <alignment horizontal="right"/>
    </xf>
    <xf numFmtId="9" fontId="5" fillId="53" borderId="16" xfId="366" applyNumberFormat="1" applyFont="1" applyFill="1" applyBorder="1" applyAlignment="1">
      <alignment horizontal="right"/>
    </xf>
    <xf numFmtId="173" fontId="1" fillId="53" borderId="16" xfId="0" applyNumberFormat="1" applyFont="1" applyFill="1" applyBorder="1" applyAlignment="1">
      <alignment horizontal="center"/>
    </xf>
    <xf numFmtId="3" fontId="1" fillId="53" borderId="16" xfId="0" applyNumberFormat="1" applyFont="1" applyFill="1" applyBorder="1" applyAlignment="1">
      <alignment horizontal="center"/>
    </xf>
    <xf numFmtId="9" fontId="8" fillId="53" borderId="16" xfId="366" applyFont="1" applyFill="1" applyBorder="1" applyAlignment="1">
      <alignment horizontal="center" vertical="top" wrapText="1"/>
    </xf>
    <xf numFmtId="167" fontId="5" fillId="56" borderId="16" xfId="299" applyFont="1" applyFill="1" applyBorder="1"/>
    <xf numFmtId="179" fontId="5" fillId="56" borderId="16" xfId="299" applyNumberFormat="1" applyFont="1" applyFill="1" applyBorder="1"/>
    <xf numFmtId="0" fontId="5" fillId="56" borderId="16" xfId="0" applyFont="1" applyFill="1" applyBorder="1" applyAlignment="1">
      <alignment horizontal="left"/>
    </xf>
    <xf numFmtId="179" fontId="27" fillId="56" borderId="16" xfId="299" applyNumberFormat="1" applyFont="1" applyFill="1" applyBorder="1"/>
    <xf numFmtId="1" fontId="1" fillId="56" borderId="16" xfId="0" applyNumberFormat="1" applyFont="1" applyFill="1" applyBorder="1" applyAlignment="1">
      <alignment horizontal="center"/>
    </xf>
    <xf numFmtId="4" fontId="2" fillId="56" borderId="16" xfId="0" applyNumberFormat="1" applyFont="1" applyFill="1" applyBorder="1"/>
    <xf numFmtId="4" fontId="5" fillId="56" borderId="16" xfId="0" applyNumberFormat="1" applyFont="1" applyFill="1" applyBorder="1"/>
    <xf numFmtId="0" fontId="1" fillId="56" borderId="16" xfId="0" applyFont="1" applyFill="1" applyBorder="1" applyAlignment="1">
      <alignment horizontal="center"/>
    </xf>
    <xf numFmtId="0" fontId="0" fillId="56" borderId="0" xfId="0" applyFill="1"/>
    <xf numFmtId="15" fontId="10" fillId="56" borderId="0" xfId="0" applyNumberFormat="1" applyFont="1" applyFill="1" applyAlignment="1">
      <alignment horizontal="left"/>
    </xf>
    <xf numFmtId="179" fontId="133" fillId="53" borderId="16" xfId="496" applyNumberFormat="1" applyFont="1" applyFill="1" applyBorder="1" applyAlignment="1">
      <alignment horizontal="right" vertical="center"/>
    </xf>
    <xf numFmtId="0" fontId="5" fillId="0" borderId="32" xfId="0" applyFont="1" applyFill="1" applyBorder="1"/>
    <xf numFmtId="0" fontId="2" fillId="0" borderId="32" xfId="0" applyFont="1" applyFill="1" applyBorder="1"/>
    <xf numFmtId="179" fontId="5" fillId="53" borderId="31" xfId="299" applyNumberFormat="1" applyFont="1" applyFill="1" applyBorder="1"/>
    <xf numFmtId="179" fontId="5" fillId="56" borderId="31" xfId="299" applyNumberFormat="1" applyFont="1" applyFill="1" applyBorder="1"/>
    <xf numFmtId="179" fontId="2" fillId="56" borderId="31" xfId="299" applyNumberFormat="1" applyFont="1" applyFill="1" applyBorder="1"/>
    <xf numFmtId="0" fontId="2" fillId="52" borderId="16" xfId="0" applyFont="1" applyFill="1" applyBorder="1" applyAlignment="1">
      <alignment horizontal="center" vertical="center" wrapText="1"/>
    </xf>
    <xf numFmtId="9" fontId="5" fillId="53" borderId="16" xfId="358" applyNumberFormat="1" applyFont="1" applyFill="1" applyBorder="1" applyAlignment="1">
      <alignment horizontal="center"/>
    </xf>
    <xf numFmtId="0" fontId="5" fillId="53" borderId="16" xfId="299" applyNumberFormat="1" applyFont="1" applyFill="1" applyBorder="1" applyAlignment="1">
      <alignment horizontal="center"/>
    </xf>
    <xf numFmtId="0" fontId="11" fillId="52" borderId="16" xfId="0" applyFont="1" applyFill="1" applyBorder="1" applyAlignment="1">
      <alignment wrapText="1"/>
    </xf>
    <xf numFmtId="2" fontId="1" fillId="53" borderId="16" xfId="366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2" fontId="2" fillId="53" borderId="16" xfId="299" applyNumberFormat="1" applyFont="1" applyFill="1" applyBorder="1" applyAlignment="1">
      <alignment horizontal="center"/>
    </xf>
    <xf numFmtId="0" fontId="115" fillId="56" borderId="0" xfId="0" applyFont="1" applyFill="1" applyAlignment="1"/>
    <xf numFmtId="0" fontId="117" fillId="56" borderId="0" xfId="0" applyFont="1" applyFill="1" applyAlignment="1"/>
    <xf numFmtId="0" fontId="106" fillId="56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2" fillId="52" borderId="16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left"/>
    </xf>
    <xf numFmtId="179" fontId="5" fillId="53" borderId="28" xfId="299" applyNumberFormat="1" applyFont="1" applyFill="1" applyBorder="1" applyAlignment="1">
      <alignment horizontal="center"/>
    </xf>
    <xf numFmtId="179" fontId="5" fillId="53" borderId="31" xfId="299" applyNumberFormat="1" applyFont="1" applyFill="1" applyBorder="1" applyAlignment="1">
      <alignment horizontal="center"/>
    </xf>
    <xf numFmtId="0" fontId="2" fillId="52" borderId="28" xfId="358" applyFont="1" applyFill="1" applyBorder="1" applyAlignment="1">
      <alignment horizontal="left"/>
    </xf>
    <xf numFmtId="0" fontId="2" fillId="52" borderId="31" xfId="358" applyFont="1" applyFill="1" applyBorder="1" applyAlignment="1">
      <alignment horizontal="left"/>
    </xf>
    <xf numFmtId="0" fontId="2" fillId="52" borderId="28" xfId="0" applyFont="1" applyFill="1" applyBorder="1" applyAlignment="1"/>
    <xf numFmtId="0" fontId="2" fillId="52" borderId="31" xfId="0" applyFont="1" applyFill="1" applyBorder="1" applyAlignment="1"/>
    <xf numFmtId="0" fontId="2" fillId="52" borderId="29" xfId="358" applyFont="1" applyFill="1" applyBorder="1" applyAlignment="1">
      <alignment horizontal="left" vertical="center"/>
    </xf>
    <xf numFmtId="0" fontId="2" fillId="52" borderId="30" xfId="358" applyFont="1" applyFill="1" applyBorder="1" applyAlignment="1">
      <alignment horizontal="left" vertical="center"/>
    </xf>
    <xf numFmtId="0" fontId="5" fillId="53" borderId="32" xfId="299" applyNumberFormat="1" applyFont="1" applyFill="1" applyBorder="1" applyAlignment="1">
      <alignment horizontal="center"/>
    </xf>
    <xf numFmtId="0" fontId="5" fillId="53" borderId="11" xfId="299" applyNumberFormat="1" applyFont="1" applyFill="1" applyBorder="1" applyAlignment="1">
      <alignment horizontal="center"/>
    </xf>
    <xf numFmtId="0" fontId="5" fillId="53" borderId="25" xfId="299" applyNumberFormat="1" applyFont="1" applyFill="1" applyBorder="1" applyAlignment="1">
      <alignment horizontal="center"/>
    </xf>
    <xf numFmtId="0" fontId="2" fillId="52" borderId="16" xfId="358" applyFont="1" applyFill="1" applyBorder="1" applyAlignment="1">
      <alignment horizontal="center" vertical="top" wrapText="1"/>
    </xf>
    <xf numFmtId="0" fontId="2" fillId="52" borderId="32" xfId="358" applyFont="1" applyFill="1" applyBorder="1" applyAlignment="1">
      <alignment horizontal="center" vertical="center" wrapText="1"/>
    </xf>
    <xf numFmtId="0" fontId="2" fillId="52" borderId="25" xfId="358" applyFont="1" applyFill="1" applyBorder="1" applyAlignment="1">
      <alignment horizontal="center" vertical="center" wrapText="1"/>
    </xf>
    <xf numFmtId="0" fontId="2" fillId="55" borderId="28" xfId="0" applyFont="1" applyFill="1" applyBorder="1" applyAlignment="1">
      <alignment horizontal="center"/>
    </xf>
    <xf numFmtId="0" fontId="11" fillId="55" borderId="16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52" borderId="32" xfId="0" applyFont="1" applyFill="1" applyBorder="1" applyAlignment="1">
      <alignment horizontal="center"/>
    </xf>
    <xf numFmtId="0" fontId="2" fillId="52" borderId="25" xfId="0" applyFont="1" applyFill="1" applyBorder="1" applyAlignment="1">
      <alignment horizontal="center"/>
    </xf>
    <xf numFmtId="0" fontId="2" fillId="55" borderId="16" xfId="0" applyFont="1" applyFill="1" applyBorder="1" applyAlignment="1">
      <alignment horizontal="center"/>
    </xf>
    <xf numFmtId="0" fontId="14" fillId="52" borderId="16" xfId="0" applyFont="1" applyFill="1" applyBorder="1" applyAlignment="1">
      <alignment horizontal="center" vertical="top" wrapText="1"/>
    </xf>
    <xf numFmtId="0" fontId="8" fillId="52" borderId="32" xfId="0" applyFont="1" applyFill="1" applyBorder="1" applyAlignment="1">
      <alignment horizontal="center" vertical="top" wrapText="1"/>
    </xf>
    <xf numFmtId="0" fontId="8" fillId="52" borderId="11" xfId="0" applyFont="1" applyFill="1" applyBorder="1" applyAlignment="1">
      <alignment horizontal="center" vertical="top" wrapText="1"/>
    </xf>
    <xf numFmtId="0" fontId="8" fillId="52" borderId="25" xfId="0" applyFont="1" applyFill="1" applyBorder="1" applyAlignment="1">
      <alignment horizontal="center" vertical="top" wrapText="1"/>
    </xf>
    <xf numFmtId="0" fontId="14" fillId="52" borderId="32" xfId="0" applyFont="1" applyFill="1" applyBorder="1" applyAlignment="1">
      <alignment horizontal="center" vertical="top" wrapText="1"/>
    </xf>
    <xf numFmtId="0" fontId="14" fillId="52" borderId="11" xfId="0" applyFont="1" applyFill="1" applyBorder="1" applyAlignment="1">
      <alignment horizontal="center" vertical="top" wrapText="1"/>
    </xf>
    <xf numFmtId="0" fontId="12" fillId="51" borderId="16" xfId="0" applyFont="1" applyFill="1" applyBorder="1" applyAlignment="1">
      <alignment horizontal="center"/>
    </xf>
  </cellXfs>
  <cellStyles count="497">
    <cellStyle name="%" xfId="1"/>
    <cellStyle name="% 10" xfId="2"/>
    <cellStyle name="% 11" xfId="3"/>
    <cellStyle name="% 12" xfId="4"/>
    <cellStyle name="% 13" xfId="5"/>
    <cellStyle name="% 2" xfId="6"/>
    <cellStyle name="% 3" xfId="7"/>
    <cellStyle name="% 4" xfId="8"/>
    <cellStyle name="% 5" xfId="9"/>
    <cellStyle name="% 6" xfId="10"/>
    <cellStyle name="% 7" xfId="11"/>
    <cellStyle name="% 8" xfId="12"/>
    <cellStyle name="% 9" xfId="13"/>
    <cellStyle name="%_CAZ Market Analysis Data Request_blank template" xfId="14"/>
    <cellStyle name="%_CAZ Market Analysis Data Request_blank template_v4" xfId="15"/>
    <cellStyle name="%_CAZ Market Analysis Data Request_blank template_v5" xfId="16"/>
    <cellStyle name="%_CAZ Market Analysis Data Request_blank template_v6.1_mobile" xfId="17"/>
    <cellStyle name="%_CAZ Market Analysis Data Request_blank template_v6.2_mobile AN" xfId="18"/>
    <cellStyle name="%_CAZ Market Analysis Data Request_blank template_v7_fixed" xfId="19"/>
    <cellStyle name="%_CAZ Market Analysis Data Request_blank template_Zamtel" xfId="20"/>
    <cellStyle name="%_CAZ Market Analysis Data Request_MTN" xfId="21"/>
    <cellStyle name="%_CAZ Market Analysis Data Request_Zain" xfId="22"/>
    <cellStyle name="%_Copy of Definition Revisions 2Q2008" xfId="23"/>
    <cellStyle name="%_FCMBDTEMEA_R (2)" xfId="24"/>
    <cellStyle name="%_SAFARICOM.CCK Data Request_per op_V1 xlsFinal reviewed" xfId="25"/>
    <cellStyle name="%_ZICTA_ICT Study Data Request_ISPs_Feb_2010_v2" xfId="26"/>
    <cellStyle name="%_ZICTA_ICT Study Data Request_MTN_Feb_2010_FINALV1(0323) (4) MAster (3) (3)" xfId="27"/>
    <cellStyle name="%_ZICTA_ICT Study Data Request_MTN_Feb_2010_FINALV1(0323) (4) MAster (3) (3) (2)" xfId="28"/>
    <cellStyle name="%_ZICTA_ICT Study Data Request_Zain_18 March 2010" xfId="29"/>
    <cellStyle name="@_x000a_" xfId="30"/>
    <cellStyle name="_%(SignOnly)" xfId="31"/>
    <cellStyle name="_%(SignOnly)_Definitions" xfId="32"/>
    <cellStyle name="_%(SignOnly)_FCMBLABRA" xfId="33"/>
    <cellStyle name="_%(SignSpaceOnly)" xfId="34"/>
    <cellStyle name="_%(SignSpaceOnly)_Definitions" xfId="35"/>
    <cellStyle name="_%(SignSpaceOnly)_FCMBLABRA" xfId="36"/>
    <cellStyle name="_Column1" xfId="37"/>
    <cellStyle name="_Column1_GF-Kennzahlen" xfId="38"/>
    <cellStyle name="_Column1_kgfums" xfId="39"/>
    <cellStyle name="_Column1_KMR-back up-Folien Pa 2006 04 12" xfId="40"/>
    <cellStyle name="_Column1_KMR-back up-Folien Pa 2006 04 121" xfId="41"/>
    <cellStyle name="_Column1_KMR-back up-Folien Pa 2006 04 124" xfId="42"/>
    <cellStyle name="_Column1_Säulen" xfId="43"/>
    <cellStyle name="_Column1_Vorjahreswerte Anpassung 06 2001" xfId="44"/>
    <cellStyle name="_Column2" xfId="45"/>
    <cellStyle name="_Column2_GF-Kennzahlen" xfId="46"/>
    <cellStyle name="_Column2_kgfums" xfId="47"/>
    <cellStyle name="_Column2_KMR-back up-Folien Pa 2006 04 12" xfId="48"/>
    <cellStyle name="_Column2_KMR-back up-Folien Pa 2006 04 121" xfId="49"/>
    <cellStyle name="_Column2_KMR-back up-Folien Pa 2006 04 124" xfId="50"/>
    <cellStyle name="_Column2_Säulen" xfId="51"/>
    <cellStyle name="_Column2_Vorjahreswerte Anpassung 06 2001" xfId="52"/>
    <cellStyle name="_Column3" xfId="53"/>
    <cellStyle name="_Column3_GF-Kennzahlen" xfId="54"/>
    <cellStyle name="_Column3_kgfums" xfId="55"/>
    <cellStyle name="_Column3_KMR-back up-Folien Pa 2006 04 12" xfId="56"/>
    <cellStyle name="_Column3_KMR-back up-Folien Pa 2006 04 121" xfId="57"/>
    <cellStyle name="_Column3_KMR-back up-Folien Pa 2006 04 124" xfId="58"/>
    <cellStyle name="_Column3_Säulen" xfId="59"/>
    <cellStyle name="_Column3_Vorjahreswerte Anpassung 06 2001" xfId="60"/>
    <cellStyle name="_Column4" xfId="61"/>
    <cellStyle name="_Column4_GF-Kennzahlen" xfId="62"/>
    <cellStyle name="_Column4_kgfums" xfId="63"/>
    <cellStyle name="_Column4_KMR-back up-Folien Pa 2006 04 12" xfId="64"/>
    <cellStyle name="_Column4_KMR-back up-Folien Pa 2006 04 121" xfId="65"/>
    <cellStyle name="_Column4_KMR-back up-Folien Pa 2006 04 124" xfId="66"/>
    <cellStyle name="_Column4_Säulen" xfId="67"/>
    <cellStyle name="_Column4_Vorjahreswerte Anpassung 06 2001" xfId="68"/>
    <cellStyle name="_Column5" xfId="69"/>
    <cellStyle name="_Column5_GF-Kennzahlen" xfId="70"/>
    <cellStyle name="_Column5_kgfums" xfId="71"/>
    <cellStyle name="_Column5_KMR-back up-Folien Pa 2006 04 12" xfId="72"/>
    <cellStyle name="_Column5_KMR-back up-Folien Pa 2006 04 121" xfId="73"/>
    <cellStyle name="_Column5_KMR-back up-Folien Pa 2006 04 124" xfId="74"/>
    <cellStyle name="_Column5_Säulen" xfId="75"/>
    <cellStyle name="_Column5_Vorjahreswerte Anpassung 06 2001" xfId="76"/>
    <cellStyle name="_Column6" xfId="77"/>
    <cellStyle name="_Column6_GF-Kennzahlen" xfId="78"/>
    <cellStyle name="_Column6_kgfums" xfId="79"/>
    <cellStyle name="_Column6_KMR-back up-Folien Pa 2006 04 12" xfId="80"/>
    <cellStyle name="_Column6_KMR-back up-Folien Pa 2006 04 121" xfId="81"/>
    <cellStyle name="_Column6_KMR-back up-Folien Pa 2006 04 124" xfId="82"/>
    <cellStyle name="_Column6_Säulen" xfId="83"/>
    <cellStyle name="_Column6_Vorjahreswerte Anpassung 06 2001" xfId="84"/>
    <cellStyle name="_Column7" xfId="85"/>
    <cellStyle name="_Column7_GF-Kennzahlen" xfId="86"/>
    <cellStyle name="_Column7_kgfums" xfId="87"/>
    <cellStyle name="_Column7_KMR-back up-Folien Pa 2006 04 12" xfId="88"/>
    <cellStyle name="_Column7_KMR-back up-Folien Pa 2006 04 121" xfId="89"/>
    <cellStyle name="_Column7_KMR-back up-Folien Pa 2006 04 124" xfId="90"/>
    <cellStyle name="_Column7_Säulen" xfId="91"/>
    <cellStyle name="_Column7_Vorjahreswerte Anpassung 06 2001" xfId="92"/>
    <cellStyle name="_Comma" xfId="93"/>
    <cellStyle name="_Comma_Definitions" xfId="94"/>
    <cellStyle name="_Comma_FCMBLABRA" xfId="95"/>
    <cellStyle name="_Currency" xfId="96"/>
    <cellStyle name="_Currency_Definitions" xfId="97"/>
    <cellStyle name="_Currency_FCMBLABRA" xfId="98"/>
    <cellStyle name="_CurrencySpace" xfId="99"/>
    <cellStyle name="_CurrencySpace_Definitions" xfId="100"/>
    <cellStyle name="_CurrencySpace_FCMBLABRA" xfId="101"/>
    <cellStyle name="_Data" xfId="102"/>
    <cellStyle name="_Data_030813 Überleitung &amp; Dash Board 2003" xfId="103"/>
    <cellStyle name="_Data_040727 ReviewMaßnahmen Juni 04" xfId="104"/>
    <cellStyle name="_Data_208-20004-v013" xfId="105"/>
    <cellStyle name="_Data_Auftragseingang" xfId="106"/>
    <cellStyle name="_Data_Budget-KPI 2004" xfId="107"/>
    <cellStyle name="_Data_EBIT nach SL" xfId="108"/>
    <cellStyle name="_Data_Ebita -Ebitda (ITS)" xfId="109"/>
    <cellStyle name="_Data_EBITDA nach SL" xfId="110"/>
    <cellStyle name="_Data_Eingabe KPI" xfId="111"/>
    <cellStyle name="_Data_Eingabe RFC" xfId="112"/>
    <cellStyle name="_Data_Eingabegabe-Sheet" xfId="113"/>
    <cellStyle name="_Data_Eingabe-Sheet" xfId="114"/>
    <cellStyle name="_Data_Eingabe-SL" xfId="115"/>
    <cellStyle name="_Data_Ereignisse die die TSI nicht zu vertreten hat 2002" xfId="116"/>
    <cellStyle name="_Data_Flash Apr 05" xfId="117"/>
    <cellStyle name="_Data_Flash Eckdaten" xfId="118"/>
    <cellStyle name="_Data_Flash März 05" xfId="119"/>
    <cellStyle name="_Data_Flash_2004" xfId="120"/>
    <cellStyle name="_Data_Flash_2004 o Entkonsolid" xfId="121"/>
    <cellStyle name="_Data_Flash_2004 ohne Entkonsolidierungen" xfId="122"/>
    <cellStyle name="_Data_Flash_IL_Eingabe_AKTUELL" xfId="123"/>
    <cellStyle name="_Data_Flash-Zahlen int Budget" xfId="124"/>
    <cellStyle name="_Data_GF-Kennzahlen" xfId="125"/>
    <cellStyle name="_Data_IL-Budget 2004 DTAG" xfId="126"/>
    <cellStyle name="_Data_Input für AR DTAG Q3 060202 final Rü Hr. Gärtner" xfId="127"/>
    <cellStyle name="_Data_Investitionen nach SL" xfId="128"/>
    <cellStyle name="_Data_Ist-KPI 2004" xfId="129"/>
    <cellStyle name="_Data_kgfums" xfId="130"/>
    <cellStyle name="_Data_KMR-back up-Folien Pa 2006 04 12" xfId="131"/>
    <cellStyle name="_Data_KMR-back up-Folien Pa 2006 04 121" xfId="132"/>
    <cellStyle name="_Data_KMR-back up-Folien Pa 2006 04 124" xfId="133"/>
    <cellStyle name="_Data_KPI" xfId="134"/>
    <cellStyle name="_Data_KPI IT" xfId="135"/>
    <cellStyle name="_Data_MMR-Report int Budget" xfId="136"/>
    <cellStyle name="_Data_MMR-Report_2004Teil1" xfId="137"/>
    <cellStyle name="_Data_MMR-Report_2004Teil1_neu" xfId="138"/>
    <cellStyle name="_Data_Personal nach SL" xfId="139"/>
    <cellStyle name="_Data_Personal-Aufträge (ITS)" xfId="140"/>
    <cellStyle name="_Data_Retrieve Flash 2003 030505" xfId="141"/>
    <cellStyle name="_Data_Retrieve KPI 2004" xfId="142"/>
    <cellStyle name="_Data_Retrieve MMR 2005" xfId="143"/>
    <cellStyle name="_Data_Retrieve_FLASH_2004 Forecast" xfId="144"/>
    <cellStyle name="_Data_Review&amp;Maßnahmen Jul 04" xfId="145"/>
    <cellStyle name="_Data_Roll FC Umsatz + EBITDA" xfId="146"/>
    <cellStyle name="_Data_Säulen" xfId="147"/>
    <cellStyle name="_Data_SL SI (II)" xfId="148"/>
    <cellStyle name="_Data_TSI Grafischer_Bericht_Template_TEC Herrn Heil mit Sternausrichtung" xfId="149"/>
    <cellStyle name="_Data_Übergabesheet MMR" xfId="150"/>
    <cellStyle name="_Data_Umsatz -Aussenumsatz (TCS)" xfId="151"/>
    <cellStyle name="_Data_Umsatz extern-intern für MMR" xfId="152"/>
    <cellStyle name="_Data_Umsatz nach SL" xfId="153"/>
    <cellStyle name="_Data_Umsatzstruktur GK Sep 05" xfId="154"/>
    <cellStyle name="_Data_Vorjahreswerte Anpassung 06 2001" xfId="155"/>
    <cellStyle name="_Euro" xfId="156"/>
    <cellStyle name="_Euro_Definitions" xfId="157"/>
    <cellStyle name="_Euro_FCMBLABRA" xfId="158"/>
    <cellStyle name="_Header" xfId="159"/>
    <cellStyle name="_Header_GF-Kennzahlen" xfId="160"/>
    <cellStyle name="_Header_kgfums" xfId="161"/>
    <cellStyle name="_Header_KMR-back up-Folien Pa 2006 04 12" xfId="162"/>
    <cellStyle name="_Header_KMR-back up-Folien Pa 2006 04 121" xfId="163"/>
    <cellStyle name="_Header_KMR-back up-Folien Pa 2006 04 124" xfId="164"/>
    <cellStyle name="_Header_Säulen" xfId="165"/>
    <cellStyle name="_Header_Vorjahreswerte Anpassung 06 2001" xfId="166"/>
    <cellStyle name="_Heading" xfId="167"/>
    <cellStyle name="_Heading_Definitions" xfId="168"/>
    <cellStyle name="_Heading_FCMBLABRA" xfId="169"/>
    <cellStyle name="_Highlight" xfId="170"/>
    <cellStyle name="_Highlight_Definitions" xfId="171"/>
    <cellStyle name="_Highlight_FCMBLABRA" xfId="172"/>
    <cellStyle name="_Multiple" xfId="173"/>
    <cellStyle name="_Multiple_Definitions" xfId="174"/>
    <cellStyle name="_Multiple_FCMBLABRA" xfId="175"/>
    <cellStyle name="_MultipleSpace" xfId="176"/>
    <cellStyle name="_MultipleSpace_Definitions" xfId="177"/>
    <cellStyle name="_MultipleSpace_FCMBLABRA" xfId="178"/>
    <cellStyle name="_Row1" xfId="179"/>
    <cellStyle name="_Row1_GF-Kennzahlen" xfId="180"/>
    <cellStyle name="_Row1_kgfums" xfId="181"/>
    <cellStyle name="_Row1_KMR-back up-Folien Pa 2006 04 12" xfId="182"/>
    <cellStyle name="_Row1_KMR-back up-Folien Pa 2006 04 121" xfId="183"/>
    <cellStyle name="_Row1_KMR-back up-Folien Pa 2006 04 124" xfId="184"/>
    <cellStyle name="_Row1_Säulen" xfId="185"/>
    <cellStyle name="_Row1_Vorjahreswerte Anpassung 06 2001" xfId="186"/>
    <cellStyle name="_Row2" xfId="187"/>
    <cellStyle name="_Row2_GF-Kennzahlen" xfId="188"/>
    <cellStyle name="_Row2_kgfums" xfId="189"/>
    <cellStyle name="_Row2_KMR-back up-Folien Pa 2006 04 12" xfId="190"/>
    <cellStyle name="_Row2_KMR-back up-Folien Pa 2006 04 121" xfId="191"/>
    <cellStyle name="_Row2_KMR-back up-Folien Pa 2006 04 124" xfId="192"/>
    <cellStyle name="_Row2_Säulen" xfId="193"/>
    <cellStyle name="_Row2_Vorjahreswerte Anpassung 06 2001" xfId="194"/>
    <cellStyle name="_Row3" xfId="195"/>
    <cellStyle name="_Row3_GF-Kennzahlen" xfId="196"/>
    <cellStyle name="_Row3_kgfums" xfId="197"/>
    <cellStyle name="_Row3_KMR-back up-Folien Pa 2006 04 12" xfId="198"/>
    <cellStyle name="_Row3_KMR-back up-Folien Pa 2006 04 121" xfId="199"/>
    <cellStyle name="_Row3_KMR-back up-Folien Pa 2006 04 124" xfId="200"/>
    <cellStyle name="_Row3_Säulen" xfId="201"/>
    <cellStyle name="_Row3_Vorjahreswerte Anpassung 06 2001" xfId="202"/>
    <cellStyle name="_Row4" xfId="203"/>
    <cellStyle name="_Row4_GF-Kennzahlen" xfId="204"/>
    <cellStyle name="_Row4_kgfums" xfId="205"/>
    <cellStyle name="_Row4_KMR-back up-Folien Pa 2006 04 12" xfId="206"/>
    <cellStyle name="_Row4_KMR-back up-Folien Pa 2006 04 121" xfId="207"/>
    <cellStyle name="_Row4_KMR-back up-Folien Pa 2006 04 124" xfId="208"/>
    <cellStyle name="_Row4_Säulen" xfId="209"/>
    <cellStyle name="_Row4_Vorjahreswerte Anpassung 06 2001" xfId="210"/>
    <cellStyle name="_Row5" xfId="211"/>
    <cellStyle name="_Row5_GF-Kennzahlen" xfId="212"/>
    <cellStyle name="_Row5_kgfums" xfId="213"/>
    <cellStyle name="_Row5_KMR-back up-Folien Pa 2006 04 12" xfId="214"/>
    <cellStyle name="_Row5_KMR-back up-Folien Pa 2006 04 121" xfId="215"/>
    <cellStyle name="_Row5_KMR-back up-Folien Pa 2006 04 124" xfId="216"/>
    <cellStyle name="_Row5_Säulen" xfId="217"/>
    <cellStyle name="_Row5_Vorjahreswerte Anpassung 06 2001" xfId="218"/>
    <cellStyle name="_Row6" xfId="219"/>
    <cellStyle name="_Row6_GF-Kennzahlen" xfId="220"/>
    <cellStyle name="_Row6_kgfums" xfId="221"/>
    <cellStyle name="_Row6_KMR-back up-Folien Pa 2006 04 12" xfId="222"/>
    <cellStyle name="_Row6_KMR-back up-Folien Pa 2006 04 121" xfId="223"/>
    <cellStyle name="_Row6_KMR-back up-Folien Pa 2006 04 124" xfId="224"/>
    <cellStyle name="_Row6_Säulen" xfId="225"/>
    <cellStyle name="_Row6_Vorjahreswerte Anpassung 06 2001" xfId="226"/>
    <cellStyle name="_Row7" xfId="227"/>
    <cellStyle name="_Row7_GF-Kennzahlen" xfId="228"/>
    <cellStyle name="_Row7_kgfums" xfId="229"/>
    <cellStyle name="_Row7_KMR-back up-Folien Pa 2006 04 12" xfId="230"/>
    <cellStyle name="_Row7_KMR-back up-Folien Pa 2006 04 121" xfId="231"/>
    <cellStyle name="_Row7_KMR-back up-Folien Pa 2006 04 124" xfId="232"/>
    <cellStyle name="_Row7_Säulen" xfId="233"/>
    <cellStyle name="_Row7_Vorjahreswerte Anpassung 06 2001" xfId="234"/>
    <cellStyle name="_SubHeading" xfId="235"/>
    <cellStyle name="_SubHeading_Definitions" xfId="236"/>
    <cellStyle name="_SubHeading_FCMBLABRA" xfId="237"/>
    <cellStyle name="_Table" xfId="238"/>
    <cellStyle name="_Table_Definitions" xfId="239"/>
    <cellStyle name="_Table_FCMBLABRA" xfId="240"/>
    <cellStyle name="_TableHead" xfId="241"/>
    <cellStyle name="_TableHead_Definitions" xfId="242"/>
    <cellStyle name="_TableHead_FCMBLABRA" xfId="243"/>
    <cellStyle name="_TableRowHead" xfId="244"/>
    <cellStyle name="_TableRowHead_Definitions" xfId="245"/>
    <cellStyle name="_TableRowHead_FCMBLABRA" xfId="246"/>
    <cellStyle name="_TableSuperHead" xfId="247"/>
    <cellStyle name="_TableSuperHead_Definitions" xfId="248"/>
    <cellStyle name="_TableSuperHead_FCMBLABRA" xfId="249"/>
    <cellStyle name="_T-Mobile" xfId="250"/>
    <cellStyle name="=C:\WINNT\SYSTEM32\COMMAND.COM" xfId="251"/>
    <cellStyle name="=C:\WINNT35\SYSTEM32\COMMAND.COM" xfId="252"/>
    <cellStyle name="◊Dat • Bereich T.M.JJJJ" xfId="253"/>
    <cellStyle name="◊Dat • Spalte T.M.JJJJ" xfId="254"/>
    <cellStyle name="0,0_x000d__x000a_NA_x000d__x000a_" xfId="255"/>
    <cellStyle name="0000" xfId="256"/>
    <cellStyle name="000000" xfId="257"/>
    <cellStyle name="20 % - zvýraznenie1" xfId="258" builtinId="30" customBuiltin="1"/>
    <cellStyle name="20 % - zvýraznenie2" xfId="259" builtinId="34" customBuiltin="1"/>
    <cellStyle name="20 % - zvýraznenie3" xfId="260" builtinId="38" customBuiltin="1"/>
    <cellStyle name="20 % - zvýraznenie4" xfId="261" builtinId="42" customBuiltin="1"/>
    <cellStyle name="20 % - zvýraznenie5" xfId="262" builtinId="46" customBuiltin="1"/>
    <cellStyle name="20 % - zvýraznenie6" xfId="263" builtinId="50" customBuiltin="1"/>
    <cellStyle name="40 % - zvýraznenie1" xfId="264" builtinId="31" customBuiltin="1"/>
    <cellStyle name="40 % - zvýraznenie2" xfId="265" builtinId="35" customBuiltin="1"/>
    <cellStyle name="40 % - zvýraznenie3" xfId="266" builtinId="39" customBuiltin="1"/>
    <cellStyle name="40 % - zvýraznenie4" xfId="267" builtinId="43" customBuiltin="1"/>
    <cellStyle name="40 % - zvýraznenie5" xfId="268" builtinId="47" customBuiltin="1"/>
    <cellStyle name="40 % - zvýraznenie6" xfId="269" builtinId="51" customBuiltin="1"/>
    <cellStyle name="60 % - zvýraznenie1" xfId="270" builtinId="32" customBuiltin="1"/>
    <cellStyle name="60 % - zvýraznenie2" xfId="271" builtinId="36" customBuiltin="1"/>
    <cellStyle name="60 % - zvýraznenie3" xfId="272" builtinId="40" customBuiltin="1"/>
    <cellStyle name="60 % - zvýraznenie4" xfId="273" builtinId="44" customBuiltin="1"/>
    <cellStyle name="60 % - zvýraznenie5" xfId="274" builtinId="48" customBuiltin="1"/>
    <cellStyle name="60 % - zvýraznenie6" xfId="275" builtinId="52" customBuiltin="1"/>
    <cellStyle name="6mal" xfId="276"/>
    <cellStyle name="args.style" xfId="283"/>
    <cellStyle name="auf tausender" xfId="284"/>
    <cellStyle name="blank" xfId="286"/>
    <cellStyle name="Brand Align Left Text" xfId="287"/>
    <cellStyle name="Brand Default" xfId="288"/>
    <cellStyle name="Brand Percent" xfId="289"/>
    <cellStyle name="Brand Source" xfId="290"/>
    <cellStyle name="Brand Subtitle with Underline" xfId="291"/>
    <cellStyle name="Brand Subtitle without Underline" xfId="292"/>
    <cellStyle name="Brand Title" xfId="293"/>
    <cellStyle name="BvDAddIn_Currency" xfId="294"/>
    <cellStyle name="Calculation 2" xfId="495"/>
    <cellStyle name="category" xfId="296"/>
    <cellStyle name="Column Heading" xfId="298"/>
    <cellStyle name="Column label" xfId="448"/>
    <cellStyle name="Column label (left aligned)" xfId="449"/>
    <cellStyle name="Column label (no wrap)" xfId="450"/>
    <cellStyle name="Column label (not bold)" xfId="451"/>
    <cellStyle name="Comma  - Style1" xfId="300"/>
    <cellStyle name="Comma  - Style2" xfId="301"/>
    <cellStyle name="Comma  - Style3" xfId="302"/>
    <cellStyle name="Comma  - Style4" xfId="303"/>
    <cellStyle name="Comma  - Style5" xfId="304"/>
    <cellStyle name="Comma  - Style6" xfId="305"/>
    <cellStyle name="Comma  - Style7" xfId="306"/>
    <cellStyle name="Comma  - Style8" xfId="307"/>
    <cellStyle name="Comma [2]" xfId="308"/>
    <cellStyle name="Comma 12" xfId="309"/>
    <cellStyle name="Comma 13" xfId="310"/>
    <cellStyle name="Comma 2" xfId="311"/>
    <cellStyle name="Comma 2 2" xfId="312"/>
    <cellStyle name="Comma 2 3" xfId="313"/>
    <cellStyle name="Comma 3" xfId="314"/>
    <cellStyle name="Comma 4" xfId="447"/>
    <cellStyle name="Comma 7" xfId="315"/>
    <cellStyle name="Currency (2dp)" xfId="452"/>
    <cellStyle name="Currency 2" xfId="316"/>
    <cellStyle name="Currency Dollar" xfId="453"/>
    <cellStyle name="Currency Dollar (2dp)" xfId="454"/>
    <cellStyle name="Currency EUR" xfId="455"/>
    <cellStyle name="Currency EUR (2dp)" xfId="456"/>
    <cellStyle name="Currency Euro" xfId="457"/>
    <cellStyle name="Currency Euro (2dp)" xfId="458"/>
    <cellStyle name="Currency GBP" xfId="459"/>
    <cellStyle name="Currency GBP (2dp)" xfId="460"/>
    <cellStyle name="Currency Pound" xfId="461"/>
    <cellStyle name="Currency Pound (2dp)" xfId="462"/>
    <cellStyle name="Currency USD" xfId="463"/>
    <cellStyle name="Currency USD (2dp)" xfId="464"/>
    <cellStyle name="čárky_List1" xfId="496"/>
    <cellStyle name="Čiarka" xfId="299" builtinId="3"/>
    <cellStyle name="Date" xfId="465"/>
    <cellStyle name="Date (Month)" xfId="466"/>
    <cellStyle name="Date (Year)" xfId="467"/>
    <cellStyle name="Datum" xfId="317"/>
    <cellStyle name="Datum mit Wochentag" xfId="318"/>
    <cellStyle name="Diseño" xfId="319"/>
    <cellStyle name="Dobrá" xfId="325" builtinId="26" customBuiltin="1"/>
    <cellStyle name="Euro" xfId="320"/>
    <cellStyle name="Finan?ní0" xfId="322"/>
    <cellStyle name="Finanční0" xfId="323"/>
    <cellStyle name="Footnote" xfId="324"/>
    <cellStyle name="Grey" xfId="326"/>
    <cellStyle name="H0" xfId="468"/>
    <cellStyle name="H1" xfId="469"/>
    <cellStyle name="H2" xfId="470"/>
    <cellStyle name="H3" xfId="471"/>
    <cellStyle name="H4" xfId="472"/>
    <cellStyle name="Header" xfId="327"/>
    <cellStyle name="Header1" xfId="328"/>
    <cellStyle name="Header2" xfId="329"/>
    <cellStyle name="Highlight" xfId="473"/>
    <cellStyle name="Checksum" xfId="474"/>
    <cellStyle name="InLink" xfId="334"/>
    <cellStyle name="Input [yellow]" xfId="336"/>
    <cellStyle name="Input calculation" xfId="475"/>
    <cellStyle name="Input Cells" xfId="337"/>
    <cellStyle name="Input data" xfId="338"/>
    <cellStyle name="Input estimate" xfId="476"/>
    <cellStyle name="Input link" xfId="339"/>
    <cellStyle name="Input link (different workbook)" xfId="477"/>
    <cellStyle name="Input Link_bottom_up_model_corrupt" xfId="478"/>
    <cellStyle name="Input parameter" xfId="479"/>
    <cellStyle name="KC Layout yty mifri" xfId="340"/>
    <cellStyle name="Kontrolná bunka" xfId="297" builtinId="23" customBuiltin="1"/>
    <cellStyle name="Linked Cells" xfId="342"/>
    <cellStyle name="Lock" xfId="343"/>
    <cellStyle name="Lock partiel" xfId="344"/>
    <cellStyle name="Lock_Definitions" xfId="345"/>
    <cellStyle name="Migliaia_Foglio1" xfId="346"/>
    <cellStyle name="Millares [0]_96 Risk" xfId="347"/>
    <cellStyle name="Millares_96 Risk" xfId="348"/>
    <cellStyle name="Model" xfId="349"/>
    <cellStyle name="Moneda [0]_96 Risk" xfId="350"/>
    <cellStyle name="Moneda_96 Risk" xfId="351"/>
    <cellStyle name="Nadpis 1" xfId="330" builtinId="16" customBuiltin="1"/>
    <cellStyle name="Nadpis 2" xfId="331" builtinId="17" customBuiltin="1"/>
    <cellStyle name="Nadpis 3" xfId="332" builtinId="18" customBuiltin="1"/>
    <cellStyle name="Nadpis 4" xfId="333" builtinId="19" customBuiltin="1"/>
    <cellStyle name="Name" xfId="480"/>
    <cellStyle name="neg0.0" xfId="352"/>
    <cellStyle name="Neutrálna" xfId="353" builtinId="28" customBuiltin="1"/>
    <cellStyle name="Normal - Style1" xfId="354"/>
    <cellStyle name="Normal 2" xfId="355"/>
    <cellStyle name="Normal 2 2" xfId="356"/>
    <cellStyle name="Normal 3" xfId="357"/>
    <cellStyle name="Normal 4" xfId="445"/>
    <cellStyle name="Normal_BU FixedModel Data Request (v.2 12Aug)" xfId="358"/>
    <cellStyle name="Normal_ZICTA_ICT Study Data Request_Zain_18 March 2010" xfId="359"/>
    <cellStyle name="Normale_Ratios" xfId="360"/>
    <cellStyle name="Normálna" xfId="0" builtinId="0"/>
    <cellStyle name="Normalny_56.Podstawowe dane o woj.(1)" xfId="361"/>
    <cellStyle name="Number" xfId="363"/>
    <cellStyle name="Number (2dp)" xfId="481"/>
    <cellStyle name="per.style" xfId="365"/>
    <cellStyle name="Percent (0)" xfId="367"/>
    <cellStyle name="Percent [2]" xfId="368"/>
    <cellStyle name="Percent 2" xfId="369"/>
    <cellStyle name="Percent 3" xfId="446"/>
    <cellStyle name="Percentá" xfId="366" builtinId="5"/>
    <cellStyle name="Percentage" xfId="482"/>
    <cellStyle name="Percentage (2dp)" xfId="483"/>
    <cellStyle name="Poznámka" xfId="362" builtinId="10" customBuiltin="1"/>
    <cellStyle name="Prepojená bunka" xfId="341" builtinId="24" customBuiltin="1"/>
    <cellStyle name="PSDate" xfId="371"/>
    <cellStyle name="PSDec" xfId="372"/>
    <cellStyle name="PSHeading" xfId="373"/>
    <cellStyle name="PSChar" xfId="370"/>
    <cellStyle name="PSInt" xfId="374"/>
    <cellStyle name="PSSpacer" xfId="375"/>
    <cellStyle name="Ref Numbers" xfId="377"/>
    <cellStyle name="Rechnungsnummer" xfId="376"/>
    <cellStyle name="Row label" xfId="484"/>
    <cellStyle name="Row label (indent)" xfId="485"/>
    <cellStyle name="SAPBEXaggData" xfId="378"/>
    <cellStyle name="SAPBEXaggDataEmph" xfId="379"/>
    <cellStyle name="SAPBEXaggItem" xfId="380"/>
    <cellStyle name="SAPBEXaggItemX" xfId="381"/>
    <cellStyle name="SAPBEXexcBad7" xfId="383"/>
    <cellStyle name="SAPBEXexcBad8" xfId="384"/>
    <cellStyle name="SAPBEXexcBad9" xfId="385"/>
    <cellStyle name="SAPBEXexcCritical4" xfId="386"/>
    <cellStyle name="SAPBEXexcCritical5" xfId="387"/>
    <cellStyle name="SAPBEXexcCritical6" xfId="388"/>
    <cellStyle name="SAPBEXexcGood1" xfId="389"/>
    <cellStyle name="SAPBEXexcGood2" xfId="390"/>
    <cellStyle name="SAPBEXexcGood3" xfId="391"/>
    <cellStyle name="SAPBEXfilterDrill" xfId="392"/>
    <cellStyle name="SAPBEXfilterItem" xfId="393"/>
    <cellStyle name="SAPBEXfilterText" xfId="394"/>
    <cellStyle name="SAPBEXformats" xfId="395"/>
    <cellStyle name="SAPBEXheaderItem" xfId="396"/>
    <cellStyle name="SAPBEXheaderText" xfId="397"/>
    <cellStyle name="SAPBEXHLevel0" xfId="398"/>
    <cellStyle name="SAPBEXHLevel0X" xfId="399"/>
    <cellStyle name="SAPBEXHLevel1" xfId="400"/>
    <cellStyle name="SAPBEXHLevel1X" xfId="401"/>
    <cellStyle name="SAPBEXHLevel2" xfId="402"/>
    <cellStyle name="SAPBEXHLevel2X" xfId="403"/>
    <cellStyle name="SAPBEXHLevel3" xfId="404"/>
    <cellStyle name="SAPBEXHLevel3X" xfId="405"/>
    <cellStyle name="SAPBEXchaText" xfId="382"/>
    <cellStyle name="SAPBEXresData" xfId="406"/>
    <cellStyle name="SAPBEXresDataEmph" xfId="407"/>
    <cellStyle name="SAPBEXresItem" xfId="408"/>
    <cellStyle name="SAPBEXresItemX" xfId="409"/>
    <cellStyle name="SAPBEXstdData" xfId="410"/>
    <cellStyle name="SAPBEXstdDataEmph" xfId="411"/>
    <cellStyle name="SAPBEXstdItem" xfId="412"/>
    <cellStyle name="SAPBEXstdItemX" xfId="413"/>
    <cellStyle name="SAPBEXtitle" xfId="414"/>
    <cellStyle name="SAPBEXundefined" xfId="415"/>
    <cellStyle name="SAPOutput" xfId="416"/>
    <cellStyle name="Section Title" xfId="486"/>
    <cellStyle name="SEM-BPS-headdata" xfId="417"/>
    <cellStyle name="SEM-BPS-headkey" xfId="418"/>
    <cellStyle name="SEM-BPS-input-on" xfId="419"/>
    <cellStyle name="SEM-BPS-key" xfId="420"/>
    <cellStyle name="Source Line" xfId="421"/>
    <cellStyle name="Spolu" xfId="438" builtinId="25" customBuiltin="1"/>
    <cellStyle name="Standard fett" xfId="422"/>
    <cellStyle name="Standard zentriert" xfId="423"/>
    <cellStyle name="Standard_KMR-back up-Folien Pa 2006 04 12" xfId="424"/>
    <cellStyle name="Style 1" xfId="425"/>
    <cellStyle name="subhead" xfId="426"/>
    <cellStyle name="Sub-total row" xfId="487"/>
    <cellStyle name="Summe" xfId="427"/>
    <cellStyle name="Table finish row" xfId="488"/>
    <cellStyle name="Table Heading" xfId="428"/>
    <cellStyle name="Table shading" xfId="489"/>
    <cellStyle name="Table Title" xfId="429"/>
    <cellStyle name="Table unfinish row" xfId="490"/>
    <cellStyle name="Table Units" xfId="430"/>
    <cellStyle name="Table unshading" xfId="491"/>
    <cellStyle name="taples Plaza" xfId="431"/>
    <cellStyle name="test" xfId="432"/>
    <cellStyle name="Text" xfId="492"/>
    <cellStyle name="Text • 11 fett" xfId="433"/>
    <cellStyle name="Text upozornenia" xfId="440" builtinId="11" customBuiltin="1"/>
    <cellStyle name="Thousands" xfId="434"/>
    <cellStyle name="Title Line" xfId="436"/>
    <cellStyle name="Titul" xfId="435" builtinId="15" customBuiltin="1"/>
    <cellStyle name="Top Row" xfId="437"/>
    <cellStyle name="Total Row" xfId="439"/>
    <cellStyle name="Unhighlight" xfId="493"/>
    <cellStyle name="Untotal row" xfId="494"/>
    <cellStyle name="Vstup" xfId="335" builtinId="20" customBuiltin="1"/>
    <cellStyle name="Výpočet" xfId="295" builtinId="22" customBuiltin="1"/>
    <cellStyle name="Výstup" xfId="364" builtinId="21" customBuiltin="1"/>
    <cellStyle name="Vysvetľujúci text" xfId="321" builtinId="53" customBuiltin="1"/>
    <cellStyle name="Zahl" xfId="441"/>
    <cellStyle name="Zahl • 0,00" xfId="442"/>
    <cellStyle name="Zahl1" xfId="443"/>
    <cellStyle name="Zlá" xfId="285" builtinId="27" customBuiltin="1"/>
    <cellStyle name="Zvýraznenie1" xfId="277" builtinId="29" customBuiltin="1"/>
    <cellStyle name="Zvýraznenie2" xfId="278" builtinId="33" customBuiltin="1"/>
    <cellStyle name="Zvýraznenie3" xfId="279" builtinId="37" customBuiltin="1"/>
    <cellStyle name="Zvýraznenie4" xfId="280" builtinId="41" customBuiltin="1"/>
    <cellStyle name="Zvýraznenie5" xfId="281" builtinId="45" customBuiltin="1"/>
    <cellStyle name="Zvýraznenie6" xfId="282" builtinId="49" customBuiltin="1"/>
    <cellStyle name="Βασικό_cosmote us gaap 30.12.2000TEST1" xfId="444"/>
  </cellStyles>
  <dxfs count="6">
    <dxf>
      <fill>
        <patternFill>
          <bgColor indexed="29"/>
        </patternFill>
      </fill>
    </dxf>
    <dxf>
      <font>
        <condense val="0"/>
        <extend val="0"/>
        <color indexed="42"/>
      </font>
    </dxf>
    <dxf>
      <font>
        <condense val="0"/>
        <extend val="0"/>
        <color indexed="31"/>
      </font>
    </dxf>
    <dxf>
      <font>
        <condense val="0"/>
        <extend val="0"/>
        <color indexed="42"/>
      </font>
    </dxf>
    <dxf>
      <font>
        <condense val="0"/>
        <extend val="0"/>
        <color indexed="31"/>
      </font>
    </dxf>
    <dxf>
      <font>
        <condense val="0"/>
        <extend val="0"/>
        <color indexed="42"/>
      </font>
    </dxf>
  </dxfs>
  <tableStyles count="0" defaultTableStyle="TableStyleMedium9" defaultPivotStyle="PivotStyleLight16"/>
  <colors>
    <mruColors>
      <color rgb="FFFFFFCC"/>
      <color rgb="FFFFED62"/>
      <color rgb="FFDC6900"/>
      <color rgb="FFC02828"/>
      <color rgb="FFA34137"/>
      <color rgb="FFA32020"/>
      <color rgb="FFDC7800"/>
      <color rgb="FFDC9B00"/>
      <color rgb="FFD62E1C"/>
      <color rgb="FFE0301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neyman\HTML\Mobile%20Forecasts\Nov01\AME\CTYWKBKS\LA\MEX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KPALOV~1/LOCALS~1/Temp/notesC9812B/CTU/models/BU%20Mobile%20Model_2007-2012_v6.6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odel%20skeleton%20GSM%2023_02_06%20v0.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ll%20Users/Application%20Data/WinZip/PwC/Projects/Qtel/BU%20Qatar/BU%20mobile/Model/Documents%20and%20Settings/Maxwell%20Kelsey/My%20Documents/Clients/Qtel/Work%20in%20progress/BU%20Lric/Backup/Batelco%20mobile%20linked%20V0.1_M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879142/My%20Documents/My%20Clients/Zambia/LRIC/Delivered%20to%20ZICTA/4%20Aug/ZICTA_LRIC%20Fixed%202009_DRAFT_19Jul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888366/My%20Documents/Clients/Client%20Work/CAZ/NCC%20model%20&amp;%20supp.%20notes/MTN%20BU%20model%20MOBILE%20v009_A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wC/Projects/Qtel/BU%20Qatar/BU%20mobile/Model/Qtel%20BU%20Mobile%20Model_v1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ll%20Users/Application%20Data/WinZip/PwC/Projects/Qtel/BU%20Qatar/BU%20mobile/Model/BU%20mobile%20Qtel%20_draftv1_1011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MEX95IB"/>
      <sheetName val="Public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Queries"/>
      <sheetName val="Version Control"/>
      <sheetName val="A.1. Results"/>
      <sheetName val="A.2. Report output"/>
      <sheetName val="B. Design"/>
      <sheetName val="10. Service Costing"/>
      <sheetName val="9. Annualised Costs"/>
      <sheetName val="8. Switch &amp; Trans Dimens"/>
      <sheetName val="7.2. Radio Dimensions_3G"/>
      <sheetName val="7.1. Radio Dimensions_2G"/>
      <sheetName val="6. NE Demand"/>
      <sheetName val="5. Unit Investment &amp; Opex"/>
      <sheetName val="4. Network Design Parameters"/>
      <sheetName val="3. Routeing &amp; Conversion"/>
      <sheetName val="2. Traffic Demand"/>
      <sheetName val="1.0. Routeing &amp; Conversion"/>
      <sheetName val="1.1. Input - demand"/>
      <sheetName val="1.2.  Input - Coverage data"/>
      <sheetName val="1.3. Input - Ntwk"/>
      <sheetName val="1.4. Input - Transmission"/>
      <sheetName val="1.5. Input - Financial data"/>
      <sheetName val="1. Masterfiles"/>
    </sheetNames>
    <sheetDataSet>
      <sheetData sheetId="0" refreshError="1"/>
      <sheetData sheetId="1" refreshError="1"/>
      <sheetData sheetId="2" refreshError="1"/>
      <sheetData sheetId="3" refreshError="1">
        <row r="3">
          <cell r="O3">
            <v>4</v>
          </cell>
        </row>
        <row r="42">
          <cell r="O42">
            <v>2</v>
          </cell>
        </row>
      </sheetData>
      <sheetData sheetId="4" refreshError="1"/>
      <sheetData sheetId="5" refreshError="1"/>
      <sheetData sheetId="6" refreshError="1"/>
      <sheetData sheetId="7" refreshError="1">
        <row r="75">
          <cell r="D75">
            <v>0.18593553209972044</v>
          </cell>
        </row>
      </sheetData>
      <sheetData sheetId="8" refreshError="1"/>
      <sheetData sheetId="9" refreshError="1">
        <row r="93">
          <cell r="H93">
            <v>1534</v>
          </cell>
        </row>
        <row r="95">
          <cell r="H95">
            <v>0</v>
          </cell>
        </row>
      </sheetData>
      <sheetData sheetId="10" refreshError="1">
        <row r="52">
          <cell r="J52">
            <v>6</v>
          </cell>
          <cell r="K52">
            <v>6</v>
          </cell>
          <cell r="L52">
            <v>6</v>
          </cell>
          <cell r="M52">
            <v>6</v>
          </cell>
          <cell r="N52">
            <v>6</v>
          </cell>
          <cell r="O52">
            <v>6</v>
          </cell>
          <cell r="P52">
            <v>6</v>
          </cell>
          <cell r="Q52">
            <v>6</v>
          </cell>
          <cell r="R52">
            <v>6</v>
          </cell>
          <cell r="S52">
            <v>6</v>
          </cell>
          <cell r="T52">
            <v>6</v>
          </cell>
          <cell r="U52">
            <v>6</v>
          </cell>
          <cell r="V52">
            <v>6</v>
          </cell>
          <cell r="W52">
            <v>6</v>
          </cell>
          <cell r="X52">
            <v>6</v>
          </cell>
          <cell r="Y52">
            <v>6</v>
          </cell>
          <cell r="Z52">
            <v>6</v>
          </cell>
          <cell r="AA52">
            <v>6</v>
          </cell>
          <cell r="AB52">
            <v>6</v>
          </cell>
          <cell r="AC52">
            <v>6</v>
          </cell>
          <cell r="AD52">
            <v>6</v>
          </cell>
          <cell r="AE52">
            <v>6</v>
          </cell>
          <cell r="AF52">
            <v>6</v>
          </cell>
          <cell r="AG52">
            <v>6</v>
          </cell>
          <cell r="AH52">
            <v>6</v>
          </cell>
          <cell r="AI52">
            <v>6</v>
          </cell>
          <cell r="AJ52">
            <v>6</v>
          </cell>
          <cell r="AK52">
            <v>6</v>
          </cell>
          <cell r="AL52">
            <v>6</v>
          </cell>
          <cell r="AM52">
            <v>6</v>
          </cell>
          <cell r="AN52">
            <v>6</v>
          </cell>
          <cell r="AO52">
            <v>6</v>
          </cell>
          <cell r="AP52">
            <v>6</v>
          </cell>
          <cell r="AQ52">
            <v>6</v>
          </cell>
          <cell r="AR52">
            <v>6</v>
          </cell>
          <cell r="AS52">
            <v>6</v>
          </cell>
          <cell r="AT52">
            <v>6</v>
          </cell>
          <cell r="AU52">
            <v>6</v>
          </cell>
          <cell r="AV52">
            <v>6</v>
          </cell>
          <cell r="AW52">
            <v>6</v>
          </cell>
          <cell r="AX52">
            <v>6</v>
          </cell>
          <cell r="AY52">
            <v>6</v>
          </cell>
          <cell r="AZ52">
            <v>6</v>
          </cell>
          <cell r="BA52">
            <v>6</v>
          </cell>
          <cell r="BB52">
            <v>6</v>
          </cell>
          <cell r="BC52">
            <v>6</v>
          </cell>
          <cell r="BD52">
            <v>6</v>
          </cell>
          <cell r="BE52">
            <v>6</v>
          </cell>
          <cell r="BF52">
            <v>6</v>
          </cell>
          <cell r="BG52">
            <v>6</v>
          </cell>
          <cell r="BH52">
            <v>6</v>
          </cell>
          <cell r="BI52">
            <v>6</v>
          </cell>
          <cell r="BJ52">
            <v>6</v>
          </cell>
          <cell r="BK52">
            <v>6</v>
          </cell>
          <cell r="BL52">
            <v>6</v>
          </cell>
          <cell r="BM52">
            <v>6</v>
          </cell>
          <cell r="BN52">
            <v>6</v>
          </cell>
          <cell r="BO52">
            <v>6</v>
          </cell>
          <cell r="BP52">
            <v>6</v>
          </cell>
          <cell r="BQ52">
            <v>6</v>
          </cell>
          <cell r="BR52">
            <v>6</v>
          </cell>
          <cell r="BS52">
            <v>6</v>
          </cell>
          <cell r="BT52">
            <v>6</v>
          </cell>
          <cell r="BU52">
            <v>6</v>
          </cell>
          <cell r="BV52">
            <v>6</v>
          </cell>
          <cell r="BW52">
            <v>6</v>
          </cell>
          <cell r="BX52">
            <v>6</v>
          </cell>
          <cell r="BY52">
            <v>6</v>
          </cell>
          <cell r="BZ52">
            <v>6</v>
          </cell>
          <cell r="CA52">
            <v>6</v>
          </cell>
          <cell r="CB52">
            <v>6</v>
          </cell>
          <cell r="CC52">
            <v>6</v>
          </cell>
          <cell r="CD52">
            <v>6</v>
          </cell>
          <cell r="CE52">
            <v>6</v>
          </cell>
          <cell r="CF52">
            <v>6</v>
          </cell>
          <cell r="CG52">
            <v>6</v>
          </cell>
          <cell r="CH52">
            <v>6</v>
          </cell>
          <cell r="CI52">
            <v>6</v>
          </cell>
          <cell r="CJ52">
            <v>6</v>
          </cell>
          <cell r="CK52">
            <v>6</v>
          </cell>
          <cell r="CL52">
            <v>6</v>
          </cell>
          <cell r="CM52">
            <v>6</v>
          </cell>
          <cell r="CN52">
            <v>6</v>
          </cell>
          <cell r="CO52">
            <v>6</v>
          </cell>
          <cell r="CP52">
            <v>6</v>
          </cell>
          <cell r="CS52">
            <v>6</v>
          </cell>
          <cell r="CT52">
            <v>6</v>
          </cell>
          <cell r="CU52">
            <v>6</v>
          </cell>
          <cell r="CV52">
            <v>6</v>
          </cell>
          <cell r="CW52">
            <v>6</v>
          </cell>
          <cell r="CX52">
            <v>6</v>
          </cell>
          <cell r="CY52">
            <v>6</v>
          </cell>
          <cell r="CZ52">
            <v>6</v>
          </cell>
          <cell r="DA52">
            <v>6</v>
          </cell>
          <cell r="DB52">
            <v>6</v>
          </cell>
          <cell r="DC52">
            <v>6</v>
          </cell>
          <cell r="DD52">
            <v>6</v>
          </cell>
          <cell r="DE52">
            <v>6</v>
          </cell>
          <cell r="DF52">
            <v>6</v>
          </cell>
          <cell r="DG52">
            <v>6</v>
          </cell>
          <cell r="DH52">
            <v>6</v>
          </cell>
          <cell r="DI52">
            <v>6</v>
          </cell>
          <cell r="DJ52">
            <v>6</v>
          </cell>
          <cell r="DK52">
            <v>6</v>
          </cell>
          <cell r="DL52">
            <v>6</v>
          </cell>
          <cell r="DM52">
            <v>6</v>
          </cell>
          <cell r="DN52">
            <v>6</v>
          </cell>
          <cell r="DO52">
            <v>6</v>
          </cell>
          <cell r="DP52">
            <v>6</v>
          </cell>
          <cell r="DQ52">
            <v>6</v>
          </cell>
          <cell r="DR52">
            <v>6</v>
          </cell>
          <cell r="DS52">
            <v>6</v>
          </cell>
          <cell r="DT52">
            <v>6</v>
          </cell>
          <cell r="DU52">
            <v>6</v>
          </cell>
          <cell r="DV52">
            <v>6</v>
          </cell>
          <cell r="DW52">
            <v>6</v>
          </cell>
          <cell r="DX52">
            <v>6</v>
          </cell>
          <cell r="DY52">
            <v>6</v>
          </cell>
          <cell r="DZ52">
            <v>6</v>
          </cell>
          <cell r="EA52">
            <v>6</v>
          </cell>
          <cell r="EB52">
            <v>6</v>
          </cell>
          <cell r="EC52">
            <v>6</v>
          </cell>
          <cell r="ED52">
            <v>6</v>
          </cell>
          <cell r="EE52">
            <v>6</v>
          </cell>
          <cell r="EF52">
            <v>6</v>
          </cell>
          <cell r="EI52">
            <v>6</v>
          </cell>
          <cell r="EJ52">
            <v>6</v>
          </cell>
          <cell r="EK52">
            <v>6</v>
          </cell>
          <cell r="EL52">
            <v>6</v>
          </cell>
          <cell r="EM52">
            <v>6</v>
          </cell>
          <cell r="EN52">
            <v>6</v>
          </cell>
          <cell r="EO52">
            <v>6</v>
          </cell>
          <cell r="EP52">
            <v>6</v>
          </cell>
          <cell r="EQ52">
            <v>6</v>
          </cell>
          <cell r="ER52">
            <v>6</v>
          </cell>
          <cell r="ES52">
            <v>6</v>
          </cell>
          <cell r="ET52">
            <v>6</v>
          </cell>
          <cell r="EU52">
            <v>6</v>
          </cell>
          <cell r="EV52">
            <v>6</v>
          </cell>
          <cell r="EW52">
            <v>6</v>
          </cell>
          <cell r="EX52">
            <v>6</v>
          </cell>
          <cell r="EY52">
            <v>6</v>
          </cell>
          <cell r="EZ52">
            <v>6</v>
          </cell>
          <cell r="FA52">
            <v>6</v>
          </cell>
          <cell r="FB52">
            <v>6</v>
          </cell>
          <cell r="FC52">
            <v>6</v>
          </cell>
          <cell r="FD52">
            <v>6</v>
          </cell>
          <cell r="FE52">
            <v>6</v>
          </cell>
          <cell r="FF52">
            <v>6</v>
          </cell>
          <cell r="FG52">
            <v>6</v>
          </cell>
          <cell r="FH52">
            <v>6</v>
          </cell>
          <cell r="FI52">
            <v>6</v>
          </cell>
          <cell r="FJ52">
            <v>6</v>
          </cell>
          <cell r="FK52">
            <v>6</v>
          </cell>
          <cell r="FL52">
            <v>6</v>
          </cell>
          <cell r="FM52">
            <v>6</v>
          </cell>
          <cell r="FN52">
            <v>6</v>
          </cell>
          <cell r="FO52">
            <v>6</v>
          </cell>
          <cell r="FP52">
            <v>6</v>
          </cell>
          <cell r="FQ52">
            <v>6</v>
          </cell>
          <cell r="FR52">
            <v>6</v>
          </cell>
          <cell r="FS52">
            <v>6</v>
          </cell>
          <cell r="FT52">
            <v>6</v>
          </cell>
          <cell r="FU52">
            <v>6</v>
          </cell>
          <cell r="FV52">
            <v>6</v>
          </cell>
          <cell r="FY52">
            <v>6</v>
          </cell>
          <cell r="FZ52">
            <v>6</v>
          </cell>
          <cell r="GA52">
            <v>6</v>
          </cell>
          <cell r="GB52">
            <v>6</v>
          </cell>
          <cell r="GC52">
            <v>6</v>
          </cell>
          <cell r="GD52">
            <v>6</v>
          </cell>
          <cell r="GE52">
            <v>6</v>
          </cell>
          <cell r="GF52">
            <v>6</v>
          </cell>
          <cell r="GG52">
            <v>6</v>
          </cell>
          <cell r="GH52">
            <v>6</v>
          </cell>
          <cell r="GI52">
            <v>6</v>
          </cell>
          <cell r="GJ52">
            <v>6</v>
          </cell>
          <cell r="GK52">
            <v>6</v>
          </cell>
          <cell r="GL52">
            <v>6</v>
          </cell>
          <cell r="GM52">
            <v>6</v>
          </cell>
          <cell r="GN52">
            <v>6</v>
          </cell>
          <cell r="GO52">
            <v>6</v>
          </cell>
          <cell r="GP52">
            <v>6</v>
          </cell>
          <cell r="GQ52">
            <v>6</v>
          </cell>
          <cell r="GR52">
            <v>6</v>
          </cell>
          <cell r="GS52">
            <v>6</v>
          </cell>
          <cell r="GT52">
            <v>6</v>
          </cell>
          <cell r="GU52">
            <v>6</v>
          </cell>
          <cell r="GV52">
            <v>6</v>
          </cell>
          <cell r="GW52">
            <v>6</v>
          </cell>
          <cell r="GX52">
            <v>6</v>
          </cell>
          <cell r="GY52">
            <v>6</v>
          </cell>
          <cell r="GZ52">
            <v>6</v>
          </cell>
          <cell r="HA52">
            <v>6</v>
          </cell>
          <cell r="HB52">
            <v>6</v>
          </cell>
          <cell r="HC52">
            <v>6</v>
          </cell>
          <cell r="HD52">
            <v>6</v>
          </cell>
          <cell r="HE52">
            <v>6</v>
          </cell>
          <cell r="HF52">
            <v>6</v>
          </cell>
          <cell r="HG52">
            <v>6</v>
          </cell>
          <cell r="HH52">
            <v>6</v>
          </cell>
          <cell r="HI52">
            <v>6</v>
          </cell>
          <cell r="HJ52">
            <v>6</v>
          </cell>
          <cell r="HK52">
            <v>6</v>
          </cell>
          <cell r="HL52">
            <v>6</v>
          </cell>
          <cell r="HM52">
            <v>6</v>
          </cell>
          <cell r="HN52">
            <v>6</v>
          </cell>
          <cell r="HO52">
            <v>6</v>
          </cell>
          <cell r="HP52">
            <v>6</v>
          </cell>
          <cell r="HQ52">
            <v>6</v>
          </cell>
          <cell r="HR52">
            <v>6</v>
          </cell>
          <cell r="HS52">
            <v>6</v>
          </cell>
          <cell r="HT52">
            <v>6</v>
          </cell>
          <cell r="HU52">
            <v>6</v>
          </cell>
          <cell r="HV52">
            <v>6</v>
          </cell>
          <cell r="HW52">
            <v>6</v>
          </cell>
          <cell r="HX52">
            <v>6</v>
          </cell>
          <cell r="HY52">
            <v>6</v>
          </cell>
          <cell r="HZ52">
            <v>6</v>
          </cell>
          <cell r="IA52">
            <v>6</v>
          </cell>
        </row>
        <row r="53">
          <cell r="J53">
            <v>12</v>
          </cell>
          <cell r="K53">
            <v>12</v>
          </cell>
          <cell r="L53">
            <v>12</v>
          </cell>
          <cell r="M53">
            <v>12</v>
          </cell>
          <cell r="N53">
            <v>12</v>
          </cell>
          <cell r="O53">
            <v>12</v>
          </cell>
          <cell r="P53">
            <v>12</v>
          </cell>
          <cell r="Q53">
            <v>12</v>
          </cell>
          <cell r="R53">
            <v>12</v>
          </cell>
          <cell r="S53">
            <v>12</v>
          </cell>
          <cell r="T53">
            <v>12</v>
          </cell>
          <cell r="U53">
            <v>12</v>
          </cell>
          <cell r="V53">
            <v>12</v>
          </cell>
          <cell r="W53">
            <v>12</v>
          </cell>
          <cell r="X53">
            <v>12</v>
          </cell>
          <cell r="Y53">
            <v>12</v>
          </cell>
          <cell r="Z53">
            <v>12</v>
          </cell>
          <cell r="AA53">
            <v>12</v>
          </cell>
          <cell r="AB53">
            <v>12</v>
          </cell>
          <cell r="AC53">
            <v>12</v>
          </cell>
          <cell r="AD53">
            <v>12</v>
          </cell>
          <cell r="AE53">
            <v>12</v>
          </cell>
          <cell r="AF53">
            <v>12</v>
          </cell>
          <cell r="AG53">
            <v>12</v>
          </cell>
          <cell r="AH53">
            <v>12</v>
          </cell>
          <cell r="AI53">
            <v>12</v>
          </cell>
          <cell r="AJ53">
            <v>12</v>
          </cell>
          <cell r="AK53">
            <v>12</v>
          </cell>
          <cell r="AL53">
            <v>12</v>
          </cell>
          <cell r="AM53">
            <v>12</v>
          </cell>
          <cell r="AN53">
            <v>12</v>
          </cell>
          <cell r="AO53">
            <v>12</v>
          </cell>
          <cell r="AP53">
            <v>12</v>
          </cell>
          <cell r="AQ53">
            <v>12</v>
          </cell>
          <cell r="AR53">
            <v>12</v>
          </cell>
          <cell r="AS53">
            <v>12</v>
          </cell>
          <cell r="AT53">
            <v>12</v>
          </cell>
          <cell r="AU53">
            <v>12</v>
          </cell>
          <cell r="AV53">
            <v>12</v>
          </cell>
          <cell r="AW53">
            <v>12</v>
          </cell>
          <cell r="AX53">
            <v>12</v>
          </cell>
          <cell r="AY53">
            <v>12</v>
          </cell>
          <cell r="AZ53">
            <v>12</v>
          </cell>
          <cell r="BA53">
            <v>12</v>
          </cell>
          <cell r="BB53">
            <v>12</v>
          </cell>
          <cell r="BC53">
            <v>12</v>
          </cell>
          <cell r="BD53">
            <v>12</v>
          </cell>
          <cell r="BE53">
            <v>12</v>
          </cell>
          <cell r="BF53">
            <v>12</v>
          </cell>
          <cell r="BG53">
            <v>12</v>
          </cell>
          <cell r="BH53">
            <v>12</v>
          </cell>
          <cell r="BI53">
            <v>12</v>
          </cell>
          <cell r="BJ53">
            <v>12</v>
          </cell>
          <cell r="BK53">
            <v>12</v>
          </cell>
          <cell r="BL53">
            <v>12</v>
          </cell>
          <cell r="BM53">
            <v>12</v>
          </cell>
          <cell r="BN53">
            <v>12</v>
          </cell>
          <cell r="BO53">
            <v>12</v>
          </cell>
          <cell r="BP53">
            <v>12</v>
          </cell>
          <cell r="BQ53">
            <v>12</v>
          </cell>
          <cell r="BR53">
            <v>12</v>
          </cell>
          <cell r="BS53">
            <v>12</v>
          </cell>
          <cell r="BT53">
            <v>12</v>
          </cell>
          <cell r="BU53">
            <v>12</v>
          </cell>
          <cell r="BV53">
            <v>12</v>
          </cell>
          <cell r="BW53">
            <v>12</v>
          </cell>
          <cell r="BX53">
            <v>12</v>
          </cell>
          <cell r="BY53">
            <v>12</v>
          </cell>
          <cell r="BZ53">
            <v>12</v>
          </cell>
          <cell r="CA53">
            <v>12</v>
          </cell>
          <cell r="CB53">
            <v>12</v>
          </cell>
          <cell r="CC53">
            <v>12</v>
          </cell>
          <cell r="CD53">
            <v>12</v>
          </cell>
          <cell r="CE53">
            <v>12</v>
          </cell>
          <cell r="CF53">
            <v>12</v>
          </cell>
          <cell r="CG53">
            <v>12</v>
          </cell>
          <cell r="CH53">
            <v>12</v>
          </cell>
          <cell r="CI53">
            <v>12</v>
          </cell>
          <cell r="CJ53">
            <v>12</v>
          </cell>
          <cell r="CK53">
            <v>12</v>
          </cell>
          <cell r="CL53">
            <v>12</v>
          </cell>
          <cell r="CM53">
            <v>12</v>
          </cell>
          <cell r="CN53">
            <v>12</v>
          </cell>
          <cell r="CO53">
            <v>12</v>
          </cell>
          <cell r="CP53">
            <v>12</v>
          </cell>
          <cell r="CS53">
            <v>12</v>
          </cell>
          <cell r="CT53">
            <v>12</v>
          </cell>
          <cell r="CU53">
            <v>12</v>
          </cell>
          <cell r="CV53">
            <v>12</v>
          </cell>
          <cell r="CW53">
            <v>12</v>
          </cell>
          <cell r="CX53">
            <v>12</v>
          </cell>
          <cell r="CY53">
            <v>12</v>
          </cell>
          <cell r="CZ53">
            <v>12</v>
          </cell>
          <cell r="DA53">
            <v>12</v>
          </cell>
          <cell r="DB53">
            <v>12</v>
          </cell>
          <cell r="DC53">
            <v>12</v>
          </cell>
          <cell r="DD53">
            <v>12</v>
          </cell>
          <cell r="DE53">
            <v>12</v>
          </cell>
          <cell r="DF53">
            <v>12</v>
          </cell>
          <cell r="DG53">
            <v>12</v>
          </cell>
          <cell r="DH53">
            <v>12</v>
          </cell>
          <cell r="DI53">
            <v>12</v>
          </cell>
          <cell r="DJ53">
            <v>12</v>
          </cell>
          <cell r="DK53">
            <v>12</v>
          </cell>
          <cell r="DL53">
            <v>12</v>
          </cell>
          <cell r="DM53">
            <v>12</v>
          </cell>
          <cell r="DN53">
            <v>12</v>
          </cell>
          <cell r="DO53">
            <v>12</v>
          </cell>
          <cell r="DP53">
            <v>12</v>
          </cell>
          <cell r="DQ53">
            <v>12</v>
          </cell>
          <cell r="DR53">
            <v>12</v>
          </cell>
          <cell r="DS53">
            <v>12</v>
          </cell>
          <cell r="DT53">
            <v>12</v>
          </cell>
          <cell r="DU53">
            <v>12</v>
          </cell>
          <cell r="DV53">
            <v>12</v>
          </cell>
          <cell r="DW53">
            <v>12</v>
          </cell>
          <cell r="DX53">
            <v>12</v>
          </cell>
          <cell r="DY53">
            <v>12</v>
          </cell>
          <cell r="DZ53">
            <v>12</v>
          </cell>
          <cell r="EA53">
            <v>12</v>
          </cell>
          <cell r="EB53">
            <v>12</v>
          </cell>
          <cell r="EC53">
            <v>12</v>
          </cell>
          <cell r="ED53">
            <v>12</v>
          </cell>
          <cell r="EE53">
            <v>12</v>
          </cell>
          <cell r="EF53">
            <v>12</v>
          </cell>
          <cell r="EI53">
            <v>12</v>
          </cell>
          <cell r="EJ53">
            <v>12</v>
          </cell>
          <cell r="EK53">
            <v>12</v>
          </cell>
          <cell r="EL53">
            <v>12</v>
          </cell>
          <cell r="EM53">
            <v>12</v>
          </cell>
          <cell r="EN53">
            <v>12</v>
          </cell>
          <cell r="EO53">
            <v>12</v>
          </cell>
          <cell r="EP53">
            <v>12</v>
          </cell>
          <cell r="EQ53">
            <v>12</v>
          </cell>
          <cell r="ER53">
            <v>12</v>
          </cell>
          <cell r="ES53">
            <v>12</v>
          </cell>
          <cell r="ET53">
            <v>12</v>
          </cell>
          <cell r="EU53">
            <v>12</v>
          </cell>
          <cell r="EV53">
            <v>12</v>
          </cell>
          <cell r="EW53">
            <v>12</v>
          </cell>
          <cell r="EX53">
            <v>12</v>
          </cell>
          <cell r="EY53">
            <v>12</v>
          </cell>
          <cell r="EZ53">
            <v>12</v>
          </cell>
          <cell r="FA53">
            <v>12</v>
          </cell>
          <cell r="FB53">
            <v>12</v>
          </cell>
          <cell r="FC53">
            <v>12</v>
          </cell>
          <cell r="FD53">
            <v>12</v>
          </cell>
          <cell r="FE53">
            <v>12</v>
          </cell>
          <cell r="FF53">
            <v>12</v>
          </cell>
          <cell r="FG53">
            <v>12</v>
          </cell>
          <cell r="FH53">
            <v>12</v>
          </cell>
          <cell r="FI53">
            <v>12</v>
          </cell>
          <cell r="FJ53">
            <v>12</v>
          </cell>
          <cell r="FK53">
            <v>12</v>
          </cell>
          <cell r="FL53">
            <v>12</v>
          </cell>
          <cell r="FM53">
            <v>12</v>
          </cell>
          <cell r="FN53">
            <v>12</v>
          </cell>
          <cell r="FO53">
            <v>12</v>
          </cell>
          <cell r="FP53">
            <v>12</v>
          </cell>
          <cell r="FQ53">
            <v>12</v>
          </cell>
          <cell r="FR53">
            <v>12</v>
          </cell>
          <cell r="FS53">
            <v>12</v>
          </cell>
          <cell r="FT53">
            <v>12</v>
          </cell>
          <cell r="FU53">
            <v>12</v>
          </cell>
          <cell r="FV53">
            <v>12</v>
          </cell>
          <cell r="FY53">
            <v>12</v>
          </cell>
          <cell r="FZ53">
            <v>12</v>
          </cell>
          <cell r="GA53">
            <v>12</v>
          </cell>
          <cell r="GB53">
            <v>12</v>
          </cell>
          <cell r="GC53">
            <v>12</v>
          </cell>
          <cell r="GD53">
            <v>12</v>
          </cell>
          <cell r="GE53">
            <v>12</v>
          </cell>
          <cell r="GF53">
            <v>12</v>
          </cell>
          <cell r="GG53">
            <v>12</v>
          </cell>
          <cell r="GH53">
            <v>12</v>
          </cell>
          <cell r="GI53">
            <v>12</v>
          </cell>
          <cell r="GJ53">
            <v>12</v>
          </cell>
          <cell r="GK53">
            <v>12</v>
          </cell>
          <cell r="GL53">
            <v>12</v>
          </cell>
          <cell r="GM53">
            <v>12</v>
          </cell>
          <cell r="GN53">
            <v>12</v>
          </cell>
          <cell r="GO53">
            <v>12</v>
          </cell>
          <cell r="GP53">
            <v>12</v>
          </cell>
          <cell r="GQ53">
            <v>12</v>
          </cell>
          <cell r="GR53">
            <v>12</v>
          </cell>
          <cell r="GS53">
            <v>12</v>
          </cell>
          <cell r="GT53">
            <v>12</v>
          </cell>
          <cell r="GU53">
            <v>12</v>
          </cell>
          <cell r="GV53">
            <v>12</v>
          </cell>
          <cell r="GW53">
            <v>12</v>
          </cell>
          <cell r="GX53">
            <v>12</v>
          </cell>
          <cell r="GY53">
            <v>12</v>
          </cell>
          <cell r="GZ53">
            <v>12</v>
          </cell>
          <cell r="HA53">
            <v>12</v>
          </cell>
          <cell r="HB53">
            <v>12</v>
          </cell>
          <cell r="HC53">
            <v>12</v>
          </cell>
          <cell r="HD53">
            <v>12</v>
          </cell>
          <cell r="HE53">
            <v>12</v>
          </cell>
          <cell r="HF53">
            <v>12</v>
          </cell>
          <cell r="HG53">
            <v>12</v>
          </cell>
          <cell r="HH53">
            <v>12</v>
          </cell>
          <cell r="HI53">
            <v>12</v>
          </cell>
          <cell r="HJ53">
            <v>12</v>
          </cell>
          <cell r="HK53">
            <v>12</v>
          </cell>
          <cell r="HL53">
            <v>12</v>
          </cell>
          <cell r="HM53">
            <v>12</v>
          </cell>
          <cell r="HN53">
            <v>12</v>
          </cell>
          <cell r="HO53">
            <v>12</v>
          </cell>
          <cell r="HP53">
            <v>12</v>
          </cell>
          <cell r="HQ53">
            <v>12</v>
          </cell>
          <cell r="HR53">
            <v>12</v>
          </cell>
          <cell r="HS53">
            <v>12</v>
          </cell>
          <cell r="HT53">
            <v>12</v>
          </cell>
          <cell r="HU53">
            <v>12</v>
          </cell>
          <cell r="HV53">
            <v>12</v>
          </cell>
          <cell r="HW53">
            <v>12</v>
          </cell>
          <cell r="HX53">
            <v>12</v>
          </cell>
          <cell r="HY53">
            <v>12</v>
          </cell>
          <cell r="HZ53">
            <v>12</v>
          </cell>
          <cell r="IA53">
            <v>12</v>
          </cell>
        </row>
        <row r="54">
          <cell r="J54">
            <v>0.39</v>
          </cell>
          <cell r="K54">
            <v>0.39</v>
          </cell>
          <cell r="L54">
            <v>0.39</v>
          </cell>
          <cell r="M54">
            <v>0.39</v>
          </cell>
          <cell r="N54">
            <v>0.39</v>
          </cell>
          <cell r="O54">
            <v>0.39</v>
          </cell>
          <cell r="P54">
            <v>0.39</v>
          </cell>
          <cell r="Q54">
            <v>0.39</v>
          </cell>
          <cell r="R54">
            <v>0.39</v>
          </cell>
          <cell r="S54">
            <v>0.39</v>
          </cell>
          <cell r="T54">
            <v>0.39</v>
          </cell>
          <cell r="U54">
            <v>0.39</v>
          </cell>
          <cell r="V54">
            <v>0.39</v>
          </cell>
          <cell r="W54">
            <v>0.39</v>
          </cell>
          <cell r="X54">
            <v>0.39</v>
          </cell>
          <cell r="Y54">
            <v>0.39</v>
          </cell>
          <cell r="Z54">
            <v>0.39</v>
          </cell>
          <cell r="AA54">
            <v>0.39</v>
          </cell>
          <cell r="AB54">
            <v>0.39</v>
          </cell>
          <cell r="AC54">
            <v>0.39</v>
          </cell>
          <cell r="AD54">
            <v>0.39</v>
          </cell>
          <cell r="AE54">
            <v>0.39</v>
          </cell>
          <cell r="AF54">
            <v>0.39</v>
          </cell>
          <cell r="AG54">
            <v>0.39</v>
          </cell>
          <cell r="AH54">
            <v>0.39</v>
          </cell>
          <cell r="AI54">
            <v>0.39</v>
          </cell>
          <cell r="AJ54">
            <v>0.39</v>
          </cell>
          <cell r="AK54">
            <v>0.39</v>
          </cell>
          <cell r="AL54">
            <v>0.39</v>
          </cell>
          <cell r="AM54">
            <v>0.39</v>
          </cell>
          <cell r="AN54">
            <v>0.39</v>
          </cell>
          <cell r="AO54">
            <v>0.39</v>
          </cell>
          <cell r="AP54">
            <v>0.39</v>
          </cell>
          <cell r="AQ54">
            <v>0.39</v>
          </cell>
          <cell r="AR54">
            <v>0.39</v>
          </cell>
          <cell r="AS54">
            <v>0.39</v>
          </cell>
          <cell r="AT54">
            <v>0.39</v>
          </cell>
          <cell r="AU54">
            <v>0.39</v>
          </cell>
          <cell r="AV54">
            <v>0.39</v>
          </cell>
          <cell r="AW54">
            <v>0.39</v>
          </cell>
          <cell r="AX54">
            <v>0.39</v>
          </cell>
          <cell r="AY54">
            <v>0.39</v>
          </cell>
          <cell r="AZ54">
            <v>0.39</v>
          </cell>
          <cell r="BA54">
            <v>0.39</v>
          </cell>
          <cell r="BB54">
            <v>0.39</v>
          </cell>
          <cell r="BC54">
            <v>0.39</v>
          </cell>
          <cell r="BD54">
            <v>0.39</v>
          </cell>
          <cell r="BE54">
            <v>0.39</v>
          </cell>
          <cell r="BF54">
            <v>0.39</v>
          </cell>
          <cell r="BG54">
            <v>0.39</v>
          </cell>
          <cell r="BH54">
            <v>0.39</v>
          </cell>
          <cell r="BI54">
            <v>0.39</v>
          </cell>
          <cell r="BJ54">
            <v>0.39</v>
          </cell>
          <cell r="BK54">
            <v>0.39</v>
          </cell>
          <cell r="BL54">
            <v>0.39</v>
          </cell>
          <cell r="BM54">
            <v>0.39</v>
          </cell>
          <cell r="BN54">
            <v>0.39</v>
          </cell>
          <cell r="BO54">
            <v>0.39</v>
          </cell>
          <cell r="BP54">
            <v>0.39</v>
          </cell>
          <cell r="BQ54">
            <v>0.39</v>
          </cell>
          <cell r="BR54">
            <v>0.39</v>
          </cell>
          <cell r="BS54">
            <v>0.39</v>
          </cell>
          <cell r="BT54">
            <v>0.39</v>
          </cell>
          <cell r="BU54">
            <v>0.39</v>
          </cell>
          <cell r="BV54">
            <v>0.39</v>
          </cell>
          <cell r="BW54">
            <v>0.39</v>
          </cell>
          <cell r="BX54">
            <v>0.39</v>
          </cell>
          <cell r="BY54">
            <v>0.39</v>
          </cell>
          <cell r="BZ54">
            <v>0.39</v>
          </cell>
          <cell r="CA54">
            <v>0.39</v>
          </cell>
          <cell r="CB54">
            <v>0.39</v>
          </cell>
          <cell r="CC54">
            <v>0.39</v>
          </cell>
          <cell r="CD54">
            <v>0.39</v>
          </cell>
          <cell r="CE54">
            <v>0.39</v>
          </cell>
          <cell r="CF54">
            <v>0.39</v>
          </cell>
          <cell r="CG54">
            <v>0.39</v>
          </cell>
          <cell r="CH54">
            <v>0.39</v>
          </cell>
          <cell r="CI54">
            <v>0.39</v>
          </cell>
          <cell r="CJ54">
            <v>0.39</v>
          </cell>
          <cell r="CK54">
            <v>0.39</v>
          </cell>
          <cell r="CL54">
            <v>0.39</v>
          </cell>
          <cell r="CM54">
            <v>0.39</v>
          </cell>
          <cell r="CN54">
            <v>0.39</v>
          </cell>
          <cell r="CO54">
            <v>0.39</v>
          </cell>
          <cell r="CP54">
            <v>0.39</v>
          </cell>
          <cell r="CS54">
            <v>0.91</v>
          </cell>
          <cell r="CT54">
            <v>0.91</v>
          </cell>
          <cell r="CU54">
            <v>0.91</v>
          </cell>
          <cell r="CV54">
            <v>0.91</v>
          </cell>
          <cell r="CW54">
            <v>0.91</v>
          </cell>
          <cell r="CX54">
            <v>0.91</v>
          </cell>
          <cell r="CY54">
            <v>0.91</v>
          </cell>
          <cell r="CZ54">
            <v>0.91</v>
          </cell>
          <cell r="DA54">
            <v>0.91</v>
          </cell>
          <cell r="DB54">
            <v>0.91</v>
          </cell>
          <cell r="DC54">
            <v>0.91</v>
          </cell>
          <cell r="DD54">
            <v>0.91</v>
          </cell>
          <cell r="DE54">
            <v>0.91</v>
          </cell>
          <cell r="DF54">
            <v>0.91</v>
          </cell>
          <cell r="DG54">
            <v>0.91</v>
          </cell>
          <cell r="DH54">
            <v>0.91</v>
          </cell>
          <cell r="DI54">
            <v>0.91</v>
          </cell>
          <cell r="DJ54">
            <v>0.91</v>
          </cell>
          <cell r="DK54">
            <v>0.91</v>
          </cell>
          <cell r="DL54">
            <v>0.91</v>
          </cell>
          <cell r="DM54">
            <v>0.91</v>
          </cell>
          <cell r="DN54">
            <v>0.91</v>
          </cell>
          <cell r="DO54">
            <v>0.91</v>
          </cell>
          <cell r="DP54">
            <v>0.91</v>
          </cell>
          <cell r="DQ54">
            <v>0.91</v>
          </cell>
          <cell r="DR54">
            <v>0.91</v>
          </cell>
          <cell r="DS54">
            <v>0.91</v>
          </cell>
          <cell r="DT54">
            <v>0.91</v>
          </cell>
          <cell r="DU54">
            <v>0.91</v>
          </cell>
          <cell r="DV54">
            <v>0.91</v>
          </cell>
          <cell r="DW54">
            <v>0.91</v>
          </cell>
          <cell r="DX54">
            <v>0.91</v>
          </cell>
          <cell r="DY54">
            <v>0.91</v>
          </cell>
          <cell r="DZ54">
            <v>0.91</v>
          </cell>
          <cell r="EA54">
            <v>0.91</v>
          </cell>
          <cell r="EB54">
            <v>0.91</v>
          </cell>
          <cell r="EC54">
            <v>0.91</v>
          </cell>
          <cell r="ED54">
            <v>0.91</v>
          </cell>
          <cell r="EE54">
            <v>0.91</v>
          </cell>
          <cell r="EF54">
            <v>0.91</v>
          </cell>
          <cell r="EI54">
            <v>2.4</v>
          </cell>
          <cell r="EJ54">
            <v>2.4</v>
          </cell>
          <cell r="EK54">
            <v>2.4</v>
          </cell>
          <cell r="EL54">
            <v>2.4</v>
          </cell>
          <cell r="EM54">
            <v>2.4</v>
          </cell>
          <cell r="EN54">
            <v>2.4</v>
          </cell>
          <cell r="EO54">
            <v>2.4</v>
          </cell>
          <cell r="EP54">
            <v>2.4</v>
          </cell>
          <cell r="EQ54">
            <v>2.4</v>
          </cell>
          <cell r="ER54">
            <v>2.4</v>
          </cell>
          <cell r="ES54">
            <v>2.4</v>
          </cell>
          <cell r="ET54">
            <v>2.4</v>
          </cell>
          <cell r="EU54">
            <v>2.4</v>
          </cell>
          <cell r="EV54">
            <v>2.4</v>
          </cell>
          <cell r="EW54">
            <v>2.4</v>
          </cell>
          <cell r="EX54">
            <v>2.4</v>
          </cell>
          <cell r="EY54">
            <v>2.4</v>
          </cell>
          <cell r="EZ54">
            <v>2.4</v>
          </cell>
          <cell r="FA54">
            <v>2.4</v>
          </cell>
          <cell r="FB54">
            <v>2.4</v>
          </cell>
          <cell r="FC54">
            <v>2.4</v>
          </cell>
          <cell r="FD54">
            <v>2.4</v>
          </cell>
          <cell r="FE54">
            <v>2.4</v>
          </cell>
          <cell r="FF54">
            <v>2.4</v>
          </cell>
          <cell r="FG54">
            <v>2.4</v>
          </cell>
          <cell r="FH54">
            <v>2.4</v>
          </cell>
          <cell r="FI54">
            <v>2.4</v>
          </cell>
          <cell r="FJ54">
            <v>2.4</v>
          </cell>
          <cell r="FK54">
            <v>2.4</v>
          </cell>
          <cell r="FL54">
            <v>2.4</v>
          </cell>
          <cell r="FM54">
            <v>2.4</v>
          </cell>
          <cell r="FN54">
            <v>2.4</v>
          </cell>
          <cell r="FO54">
            <v>2.4</v>
          </cell>
          <cell r="FP54">
            <v>2.4</v>
          </cell>
          <cell r="FQ54">
            <v>2.4</v>
          </cell>
          <cell r="FR54">
            <v>2.4</v>
          </cell>
          <cell r="FS54">
            <v>2.4</v>
          </cell>
          <cell r="FT54">
            <v>2.4</v>
          </cell>
          <cell r="FU54">
            <v>2.4</v>
          </cell>
          <cell r="FV54">
            <v>2.4</v>
          </cell>
          <cell r="FY54">
            <v>4.8</v>
          </cell>
          <cell r="FZ54">
            <v>4.8</v>
          </cell>
          <cell r="GA54">
            <v>4.8</v>
          </cell>
          <cell r="GB54">
            <v>4.8</v>
          </cell>
          <cell r="GC54">
            <v>4.8</v>
          </cell>
          <cell r="GD54">
            <v>4.8</v>
          </cell>
          <cell r="GE54">
            <v>4.8</v>
          </cell>
          <cell r="GF54">
            <v>4.8</v>
          </cell>
          <cell r="GG54">
            <v>4.8</v>
          </cell>
          <cell r="GH54">
            <v>4.8</v>
          </cell>
          <cell r="GI54">
            <v>4.8</v>
          </cell>
          <cell r="GJ54">
            <v>4.8</v>
          </cell>
          <cell r="GK54">
            <v>4.8</v>
          </cell>
          <cell r="GL54">
            <v>4.8</v>
          </cell>
          <cell r="GM54">
            <v>4.8</v>
          </cell>
          <cell r="GN54">
            <v>4.8</v>
          </cell>
          <cell r="GO54">
            <v>4.8</v>
          </cell>
          <cell r="GP54">
            <v>4.8</v>
          </cell>
          <cell r="GQ54">
            <v>4.8</v>
          </cell>
          <cell r="GR54">
            <v>4.8</v>
          </cell>
          <cell r="GS54">
            <v>4.8</v>
          </cell>
          <cell r="GT54">
            <v>4.8</v>
          </cell>
          <cell r="GU54">
            <v>4.8</v>
          </cell>
          <cell r="GV54">
            <v>4.8</v>
          </cell>
          <cell r="GW54">
            <v>4.8</v>
          </cell>
          <cell r="GX54">
            <v>4.8</v>
          </cell>
          <cell r="GY54">
            <v>4.8</v>
          </cell>
          <cell r="GZ54">
            <v>4.8</v>
          </cell>
          <cell r="HA54">
            <v>4.8</v>
          </cell>
          <cell r="HB54">
            <v>4.8</v>
          </cell>
          <cell r="HC54">
            <v>4.8</v>
          </cell>
          <cell r="HD54">
            <v>4.8</v>
          </cell>
          <cell r="HE54">
            <v>4.8</v>
          </cell>
          <cell r="HF54">
            <v>4.8</v>
          </cell>
          <cell r="HG54">
            <v>4.8</v>
          </cell>
          <cell r="HH54">
            <v>4.8</v>
          </cell>
          <cell r="HI54">
            <v>4.8</v>
          </cell>
          <cell r="HJ54">
            <v>4.8</v>
          </cell>
          <cell r="HK54">
            <v>4.8</v>
          </cell>
          <cell r="HL54">
            <v>4.8</v>
          </cell>
          <cell r="HM54">
            <v>4.8</v>
          </cell>
          <cell r="HN54">
            <v>4.8</v>
          </cell>
          <cell r="HO54">
            <v>4.8</v>
          </cell>
          <cell r="HP54">
            <v>4.8</v>
          </cell>
          <cell r="HQ54">
            <v>4.8</v>
          </cell>
          <cell r="HR54">
            <v>4.8</v>
          </cell>
          <cell r="HS54">
            <v>4.8</v>
          </cell>
          <cell r="HT54">
            <v>4.8</v>
          </cell>
          <cell r="HU54">
            <v>4.8</v>
          </cell>
          <cell r="HV54">
            <v>4.8</v>
          </cell>
          <cell r="HW54">
            <v>4.8</v>
          </cell>
          <cell r="HX54">
            <v>4.8</v>
          </cell>
          <cell r="HY54">
            <v>4.8</v>
          </cell>
          <cell r="HZ54">
            <v>4.8</v>
          </cell>
          <cell r="IA54">
            <v>4.8</v>
          </cell>
        </row>
        <row r="55">
          <cell r="J55">
            <v>0.05</v>
          </cell>
          <cell r="K55">
            <v>7.5000000000000011E-2</v>
          </cell>
          <cell r="L55">
            <v>0.1</v>
          </cell>
          <cell r="M55">
            <v>0.125</v>
          </cell>
          <cell r="N55">
            <v>0.15</v>
          </cell>
          <cell r="O55">
            <v>0.17499999999999999</v>
          </cell>
          <cell r="P55">
            <v>0.19999999999999998</v>
          </cell>
          <cell r="Q55">
            <v>0.22499999999999998</v>
          </cell>
          <cell r="R55">
            <v>0.24999999999999997</v>
          </cell>
          <cell r="S55">
            <v>0.27499999999999997</v>
          </cell>
          <cell r="T55">
            <v>0.3</v>
          </cell>
          <cell r="U55">
            <v>0.32500000000000001</v>
          </cell>
          <cell r="V55">
            <v>0.35000000000000003</v>
          </cell>
          <cell r="W55">
            <v>0.37500000000000006</v>
          </cell>
          <cell r="X55">
            <v>0.40000000000000008</v>
          </cell>
          <cell r="Y55">
            <v>0.4250000000000001</v>
          </cell>
          <cell r="Z55">
            <v>0.45000000000000012</v>
          </cell>
          <cell r="AA55">
            <v>0.47500000000000014</v>
          </cell>
          <cell r="AB55">
            <v>0.50000000000000011</v>
          </cell>
          <cell r="AC55">
            <v>0.52500000000000013</v>
          </cell>
          <cell r="AD55">
            <v>0.55000000000000016</v>
          </cell>
          <cell r="AE55">
            <v>0.57500000000000018</v>
          </cell>
          <cell r="AF55">
            <v>0.6000000000000002</v>
          </cell>
          <cell r="AG55">
            <v>0.62500000000000022</v>
          </cell>
          <cell r="AH55">
            <v>0.65000000000000024</v>
          </cell>
          <cell r="AI55">
            <v>0.67500000000000027</v>
          </cell>
          <cell r="AJ55">
            <v>0.70000000000000029</v>
          </cell>
          <cell r="AK55">
            <v>0.72500000000000031</v>
          </cell>
          <cell r="AL55">
            <v>0.75000000000000033</v>
          </cell>
          <cell r="AM55">
            <v>0.77500000000000036</v>
          </cell>
          <cell r="AN55">
            <v>0.80000000000000038</v>
          </cell>
          <cell r="AO55">
            <v>0.8250000000000004</v>
          </cell>
          <cell r="AP55">
            <v>0.85000000000000042</v>
          </cell>
          <cell r="AQ55">
            <v>0.87500000000000044</v>
          </cell>
          <cell r="AR55">
            <v>0.90000000000000047</v>
          </cell>
          <cell r="AS55">
            <v>0.92500000000000049</v>
          </cell>
          <cell r="AT55">
            <v>0.95000000000000051</v>
          </cell>
          <cell r="AU55">
            <v>0.97500000000000053</v>
          </cell>
          <cell r="AV55">
            <v>1.0000000000000004</v>
          </cell>
          <cell r="AW55">
            <v>1.0250000000000004</v>
          </cell>
          <cell r="AX55">
            <v>1.0500000000000003</v>
          </cell>
          <cell r="AY55">
            <v>1.0750000000000002</v>
          </cell>
          <cell r="AZ55">
            <v>1.1000000000000001</v>
          </cell>
          <cell r="BA55">
            <v>1.125</v>
          </cell>
          <cell r="BB55">
            <v>1.1499999999999999</v>
          </cell>
          <cell r="BC55">
            <v>1.1749999999999998</v>
          </cell>
          <cell r="BD55">
            <v>1.1999999999999997</v>
          </cell>
          <cell r="BE55">
            <v>1.2249999999999996</v>
          </cell>
          <cell r="BF55">
            <v>1.2499999999999996</v>
          </cell>
          <cell r="BG55">
            <v>1.2749999999999995</v>
          </cell>
          <cell r="BH55">
            <v>1.2999999999999994</v>
          </cell>
          <cell r="BI55">
            <v>1.3249999999999993</v>
          </cell>
          <cell r="BJ55">
            <v>1.3499999999999992</v>
          </cell>
          <cell r="BK55">
            <v>1.3749999999999991</v>
          </cell>
          <cell r="BL55">
            <v>1.399999999999999</v>
          </cell>
          <cell r="BM55">
            <v>1.4249999999999989</v>
          </cell>
          <cell r="BN55">
            <v>1.4499999999999988</v>
          </cell>
          <cell r="BO55">
            <v>1.4749999999999988</v>
          </cell>
          <cell r="BP55">
            <v>1.4999999999999987</v>
          </cell>
          <cell r="BQ55">
            <v>1.5249999999999986</v>
          </cell>
          <cell r="BR55">
            <v>1.5499999999999985</v>
          </cell>
          <cell r="BS55">
            <v>1.5749999999999984</v>
          </cell>
          <cell r="BT55">
            <v>1.5999999999999983</v>
          </cell>
          <cell r="BU55">
            <v>1.6249999999999982</v>
          </cell>
          <cell r="BV55">
            <v>1.6499999999999981</v>
          </cell>
          <cell r="BW55">
            <v>1.674999999999998</v>
          </cell>
          <cell r="BX55">
            <v>1.699999999999998</v>
          </cell>
          <cell r="BY55">
            <v>1.7249999999999979</v>
          </cell>
          <cell r="BZ55">
            <v>1.7499999999999978</v>
          </cell>
          <cell r="CA55">
            <v>1.7749999999999977</v>
          </cell>
          <cell r="CB55">
            <v>1.7999999999999976</v>
          </cell>
          <cell r="CC55">
            <v>1.8249999999999975</v>
          </cell>
          <cell r="CD55">
            <v>1.8499999999999974</v>
          </cell>
          <cell r="CE55">
            <v>1.8749999999999973</v>
          </cell>
          <cell r="CF55">
            <v>1.8999999999999972</v>
          </cell>
          <cell r="CG55">
            <v>1.9249999999999972</v>
          </cell>
          <cell r="CH55">
            <v>1.9499999999999971</v>
          </cell>
          <cell r="CI55">
            <v>1.974999999999997</v>
          </cell>
          <cell r="CJ55">
            <v>1.9999999999999969</v>
          </cell>
          <cell r="CK55">
            <v>2.0249999999999968</v>
          </cell>
          <cell r="CL55">
            <v>2.0499999999999967</v>
          </cell>
          <cell r="CM55">
            <v>2.0749999999999966</v>
          </cell>
          <cell r="CN55">
            <v>2.0999999999999965</v>
          </cell>
          <cell r="CO55">
            <v>2.1249999999999964</v>
          </cell>
          <cell r="CP55">
            <v>2.1499999999999964</v>
          </cell>
          <cell r="CS55">
            <v>0.1</v>
          </cell>
          <cell r="CT55">
            <v>0.125</v>
          </cell>
          <cell r="CU55">
            <v>0.15</v>
          </cell>
          <cell r="CV55">
            <v>0.17499999999999999</v>
          </cell>
          <cell r="CW55">
            <v>0.19999999999999998</v>
          </cell>
          <cell r="CX55">
            <v>0.22499999999999998</v>
          </cell>
          <cell r="CY55">
            <v>0.24999999999999997</v>
          </cell>
          <cell r="CZ55">
            <v>0.27499999999999997</v>
          </cell>
          <cell r="DA55">
            <v>0.3</v>
          </cell>
          <cell r="DB55">
            <v>0.32500000000000001</v>
          </cell>
          <cell r="DC55">
            <v>0.35000000000000003</v>
          </cell>
          <cell r="DD55">
            <v>0.37500000000000006</v>
          </cell>
          <cell r="DE55">
            <v>0.40000000000000008</v>
          </cell>
          <cell r="DF55">
            <v>0.4250000000000001</v>
          </cell>
          <cell r="DG55">
            <v>0.45000000000000012</v>
          </cell>
          <cell r="DH55">
            <v>0.47500000000000014</v>
          </cell>
          <cell r="DI55">
            <v>0.50000000000000011</v>
          </cell>
          <cell r="DJ55">
            <v>0.52500000000000013</v>
          </cell>
          <cell r="DK55">
            <v>0.55000000000000016</v>
          </cell>
          <cell r="DL55">
            <v>0.57500000000000018</v>
          </cell>
          <cell r="DM55">
            <v>0.6000000000000002</v>
          </cell>
          <cell r="DN55">
            <v>0.62500000000000022</v>
          </cell>
          <cell r="DO55">
            <v>0.65000000000000024</v>
          </cell>
          <cell r="DP55">
            <v>0.67500000000000027</v>
          </cell>
          <cell r="DQ55">
            <v>0.70000000000000029</v>
          </cell>
          <cell r="DR55">
            <v>0.72500000000000031</v>
          </cell>
          <cell r="DS55">
            <v>0.75000000000000033</v>
          </cell>
          <cell r="DT55">
            <v>0.77500000000000036</v>
          </cell>
          <cell r="DU55">
            <v>0.80000000000000038</v>
          </cell>
          <cell r="DV55">
            <v>0.8250000000000004</v>
          </cell>
          <cell r="DW55">
            <v>0.85000000000000042</v>
          </cell>
          <cell r="DX55">
            <v>0.87500000000000044</v>
          </cell>
          <cell r="DY55">
            <v>0.90000000000000047</v>
          </cell>
          <cell r="DZ55">
            <v>0.92500000000000049</v>
          </cell>
          <cell r="EA55">
            <v>0.95000000000000051</v>
          </cell>
          <cell r="EB55">
            <v>0.97500000000000053</v>
          </cell>
          <cell r="EC55">
            <v>1.0000000000000004</v>
          </cell>
          <cell r="ED55">
            <v>1.0250000000000004</v>
          </cell>
          <cell r="EE55">
            <v>1.0500000000000003</v>
          </cell>
          <cell r="EF55">
            <v>1.0750000000000002</v>
          </cell>
          <cell r="EI55">
            <v>0.5</v>
          </cell>
          <cell r="EJ55">
            <v>1</v>
          </cell>
          <cell r="EK55">
            <v>1.5</v>
          </cell>
          <cell r="EL55">
            <v>2</v>
          </cell>
          <cell r="EM55">
            <v>2.5</v>
          </cell>
          <cell r="EN55">
            <v>3</v>
          </cell>
          <cell r="EO55">
            <v>3.5</v>
          </cell>
          <cell r="EP55">
            <v>4</v>
          </cell>
          <cell r="EQ55">
            <v>4.5</v>
          </cell>
          <cell r="ER55">
            <v>5</v>
          </cell>
          <cell r="ES55">
            <v>5.5</v>
          </cell>
          <cell r="ET55">
            <v>6</v>
          </cell>
          <cell r="EU55">
            <v>6.5</v>
          </cell>
          <cell r="EV55">
            <v>7</v>
          </cell>
          <cell r="EW55">
            <v>7.5</v>
          </cell>
          <cell r="EX55">
            <v>8</v>
          </cell>
          <cell r="EY55">
            <v>8.5</v>
          </cell>
          <cell r="EZ55">
            <v>9</v>
          </cell>
          <cell r="FA55">
            <v>9.5</v>
          </cell>
          <cell r="FB55">
            <v>10</v>
          </cell>
          <cell r="FC55">
            <v>10.5</v>
          </cell>
          <cell r="FD55">
            <v>11</v>
          </cell>
          <cell r="FE55">
            <v>11.5</v>
          </cell>
          <cell r="FF55">
            <v>12</v>
          </cell>
          <cell r="FG55">
            <v>12.5</v>
          </cell>
          <cell r="FH55">
            <v>13</v>
          </cell>
          <cell r="FI55">
            <v>13.5</v>
          </cell>
          <cell r="FJ55">
            <v>14</v>
          </cell>
          <cell r="FK55">
            <v>14.5</v>
          </cell>
          <cell r="FL55">
            <v>15</v>
          </cell>
          <cell r="FM55">
            <v>15.5</v>
          </cell>
          <cell r="FN55">
            <v>16</v>
          </cell>
          <cell r="FO55">
            <v>16.5</v>
          </cell>
          <cell r="FP55">
            <v>17</v>
          </cell>
          <cell r="FQ55">
            <v>17.5</v>
          </cell>
          <cell r="FR55">
            <v>18</v>
          </cell>
          <cell r="FS55">
            <v>18.5</v>
          </cell>
          <cell r="FT55">
            <v>19</v>
          </cell>
          <cell r="FU55">
            <v>19.5</v>
          </cell>
          <cell r="FV55">
            <v>20</v>
          </cell>
          <cell r="FY55">
            <v>0.05</v>
          </cell>
          <cell r="FZ55">
            <v>0.09</v>
          </cell>
          <cell r="GA55">
            <v>0.13</v>
          </cell>
          <cell r="GB55">
            <v>0.17</v>
          </cell>
          <cell r="GC55">
            <v>0.21000000000000002</v>
          </cell>
          <cell r="GD55">
            <v>0.25</v>
          </cell>
          <cell r="GE55">
            <v>0.28999999999999998</v>
          </cell>
          <cell r="GF55">
            <v>0.32999999999999996</v>
          </cell>
          <cell r="GG55">
            <v>0.36999999999999994</v>
          </cell>
          <cell r="GH55">
            <v>0.40999999999999992</v>
          </cell>
          <cell r="GI55">
            <v>0.4499999999999999</v>
          </cell>
          <cell r="GJ55">
            <v>0.48999999999999988</v>
          </cell>
          <cell r="GK55">
            <v>0.52999999999999992</v>
          </cell>
          <cell r="GL55">
            <v>0.56999999999999995</v>
          </cell>
          <cell r="GM55">
            <v>0.61</v>
          </cell>
          <cell r="GN55">
            <v>0.65</v>
          </cell>
          <cell r="GO55">
            <v>0.69000000000000006</v>
          </cell>
          <cell r="GP55">
            <v>0.73000000000000009</v>
          </cell>
          <cell r="GQ55">
            <v>0.77000000000000013</v>
          </cell>
          <cell r="GR55">
            <v>0.81000000000000016</v>
          </cell>
          <cell r="GS55">
            <v>0.8500000000000002</v>
          </cell>
          <cell r="GT55">
            <v>0.89000000000000024</v>
          </cell>
          <cell r="GU55">
            <v>0.93000000000000027</v>
          </cell>
          <cell r="GV55">
            <v>0.97000000000000031</v>
          </cell>
          <cell r="GW55">
            <v>1.0100000000000002</v>
          </cell>
          <cell r="GX55">
            <v>1.0500000000000003</v>
          </cell>
          <cell r="GY55">
            <v>1.0900000000000003</v>
          </cell>
          <cell r="GZ55">
            <v>1.1300000000000003</v>
          </cell>
          <cell r="HA55">
            <v>1.1700000000000004</v>
          </cell>
          <cell r="HB55">
            <v>1.2100000000000004</v>
          </cell>
          <cell r="HC55">
            <v>1.2500000000000004</v>
          </cell>
          <cell r="HD55">
            <v>1.2900000000000005</v>
          </cell>
          <cell r="HE55">
            <v>1.3300000000000005</v>
          </cell>
          <cell r="HF55">
            <v>1.3700000000000006</v>
          </cell>
          <cell r="HG55">
            <v>1.4100000000000006</v>
          </cell>
          <cell r="HH55">
            <v>1.4500000000000006</v>
          </cell>
          <cell r="HI55">
            <v>1.4900000000000007</v>
          </cell>
          <cell r="HJ55">
            <v>1.5300000000000007</v>
          </cell>
          <cell r="HK55">
            <v>1.5700000000000007</v>
          </cell>
          <cell r="HL55">
            <v>1.6100000000000008</v>
          </cell>
          <cell r="HM55">
            <v>1.6500000000000008</v>
          </cell>
          <cell r="HN55">
            <v>1.6900000000000008</v>
          </cell>
          <cell r="HO55">
            <v>1.7300000000000009</v>
          </cell>
          <cell r="HP55">
            <v>1.7700000000000009</v>
          </cell>
          <cell r="HQ55">
            <v>1.8100000000000009</v>
          </cell>
          <cell r="HR55">
            <v>1.850000000000001</v>
          </cell>
          <cell r="HS55">
            <v>1.890000000000001</v>
          </cell>
          <cell r="HT55">
            <v>1.930000000000001</v>
          </cell>
          <cell r="HU55">
            <v>1.9700000000000011</v>
          </cell>
          <cell r="HV55">
            <v>2.0100000000000011</v>
          </cell>
          <cell r="HW55">
            <v>2.0500000000000012</v>
          </cell>
          <cell r="HX55">
            <v>2.0900000000000012</v>
          </cell>
          <cell r="HY55">
            <v>2.1300000000000012</v>
          </cell>
          <cell r="HZ55">
            <v>2.1700000000000013</v>
          </cell>
          <cell r="IA55">
            <v>2.2100000000000013</v>
          </cell>
        </row>
        <row r="58">
          <cell r="J58">
            <v>2168.4034999999999</v>
          </cell>
          <cell r="K58">
            <v>2168.4034999999999</v>
          </cell>
          <cell r="L58">
            <v>2168.4034999999999</v>
          </cell>
          <cell r="M58">
            <v>2168.4034999999999</v>
          </cell>
          <cell r="N58">
            <v>2168.4034999999999</v>
          </cell>
          <cell r="O58">
            <v>2168.4034999999999</v>
          </cell>
          <cell r="P58">
            <v>2168.4034999999999</v>
          </cell>
          <cell r="Q58">
            <v>2168.4034999999999</v>
          </cell>
          <cell r="R58">
            <v>2168.4034999999999</v>
          </cell>
          <cell r="S58">
            <v>2168.4034999999999</v>
          </cell>
          <cell r="T58">
            <v>2168.4034999999999</v>
          </cell>
          <cell r="U58">
            <v>2168.4034999999999</v>
          </cell>
          <cell r="V58">
            <v>2168.4034999999999</v>
          </cell>
          <cell r="W58">
            <v>2168.4034999999999</v>
          </cell>
          <cell r="X58">
            <v>2168.4034999999999</v>
          </cell>
          <cell r="Y58">
            <v>2168.4034999999999</v>
          </cell>
          <cell r="Z58">
            <v>2168.4034999999999</v>
          </cell>
          <cell r="AA58">
            <v>2168.4034999999999</v>
          </cell>
          <cell r="AB58">
            <v>2168.4034999999999</v>
          </cell>
          <cell r="AC58">
            <v>2168.4034999999999</v>
          </cell>
          <cell r="AD58">
            <v>2168.4034999999999</v>
          </cell>
          <cell r="AE58">
            <v>2168.4034999999999</v>
          </cell>
          <cell r="AF58">
            <v>2168.4034999999999</v>
          </cell>
          <cell r="AG58">
            <v>2168.4034999999999</v>
          </cell>
          <cell r="AH58">
            <v>2168.4034999999999</v>
          </cell>
          <cell r="AI58">
            <v>2168.4034999999999</v>
          </cell>
          <cell r="AJ58">
            <v>2168.4034999999999</v>
          </cell>
          <cell r="AK58">
            <v>2168.4034999999999</v>
          </cell>
          <cell r="AL58">
            <v>2168.4034999999999</v>
          </cell>
          <cell r="AM58">
            <v>2168.4034999999999</v>
          </cell>
          <cell r="AN58">
            <v>2168.4034999999999</v>
          </cell>
          <cell r="AO58">
            <v>2168.4034999999999</v>
          </cell>
          <cell r="AP58">
            <v>2168.4034999999999</v>
          </cell>
          <cell r="AQ58">
            <v>2168.4034999999999</v>
          </cell>
          <cell r="AR58">
            <v>2168.4034999999999</v>
          </cell>
          <cell r="AS58">
            <v>2168.4034999999999</v>
          </cell>
          <cell r="AT58">
            <v>2168.4034999999999</v>
          </cell>
          <cell r="AU58">
            <v>2168.4034999999999</v>
          </cell>
          <cell r="AV58">
            <v>2168.4034999999999</v>
          </cell>
          <cell r="AW58">
            <v>2168.4034999999999</v>
          </cell>
          <cell r="AX58">
            <v>2168.4034999999999</v>
          </cell>
          <cell r="AY58">
            <v>2168.4034999999999</v>
          </cell>
          <cell r="AZ58">
            <v>2168.4034999999999</v>
          </cell>
          <cell r="BA58">
            <v>2168.4034999999999</v>
          </cell>
          <cell r="BB58">
            <v>2168.4034999999999</v>
          </cell>
          <cell r="BC58">
            <v>2168.4034999999999</v>
          </cell>
          <cell r="BD58">
            <v>2168.4034999999999</v>
          </cell>
          <cell r="BE58">
            <v>2168.4034999999999</v>
          </cell>
          <cell r="BF58">
            <v>2168.4034999999999</v>
          </cell>
          <cell r="BG58">
            <v>2168.4034999999999</v>
          </cell>
          <cell r="BH58">
            <v>2168.4034999999999</v>
          </cell>
          <cell r="BI58">
            <v>2168.4034999999999</v>
          </cell>
          <cell r="BJ58">
            <v>2168.4034999999999</v>
          </cell>
          <cell r="BK58">
            <v>2168.4034999999999</v>
          </cell>
          <cell r="BL58">
            <v>2168.4034999999999</v>
          </cell>
          <cell r="BM58">
            <v>2168.4034999999999</v>
          </cell>
          <cell r="BN58">
            <v>2168.4034999999999</v>
          </cell>
          <cell r="BO58">
            <v>2168.4034999999999</v>
          </cell>
          <cell r="BP58">
            <v>2168.4034999999999</v>
          </cell>
          <cell r="BQ58">
            <v>2168.4034999999999</v>
          </cell>
          <cell r="BR58">
            <v>2168.4034999999999</v>
          </cell>
          <cell r="BS58">
            <v>2168.4034999999999</v>
          </cell>
          <cell r="BT58">
            <v>2168.4034999999999</v>
          </cell>
          <cell r="BU58">
            <v>2168.4034999999999</v>
          </cell>
          <cell r="BV58">
            <v>2168.4034999999999</v>
          </cell>
          <cell r="BW58">
            <v>2168.4034999999999</v>
          </cell>
          <cell r="BX58">
            <v>2168.4034999999999</v>
          </cell>
          <cell r="BY58">
            <v>2168.4034999999999</v>
          </cell>
          <cell r="BZ58">
            <v>2168.4034999999999</v>
          </cell>
          <cell r="CA58">
            <v>2168.4034999999999</v>
          </cell>
          <cell r="CB58">
            <v>2168.4034999999999</v>
          </cell>
          <cell r="CC58">
            <v>2168.4034999999999</v>
          </cell>
          <cell r="CD58">
            <v>2168.4034999999999</v>
          </cell>
          <cell r="CE58">
            <v>2168.4034999999999</v>
          </cell>
          <cell r="CF58">
            <v>2168.4034999999999</v>
          </cell>
          <cell r="CG58">
            <v>2168.4034999999999</v>
          </cell>
          <cell r="CH58">
            <v>2168.4034999999999</v>
          </cell>
          <cell r="CI58">
            <v>2168.4034999999999</v>
          </cell>
          <cell r="CJ58">
            <v>2168.4034999999999</v>
          </cell>
          <cell r="CK58">
            <v>2168.4034999999999</v>
          </cell>
          <cell r="CL58">
            <v>2168.4034999999999</v>
          </cell>
          <cell r="CM58">
            <v>2168.4034999999999</v>
          </cell>
          <cell r="CN58">
            <v>2168.4034999999999</v>
          </cell>
          <cell r="CO58">
            <v>2168.4034999999999</v>
          </cell>
          <cell r="CP58">
            <v>2168.4034999999999</v>
          </cell>
          <cell r="CS58">
            <v>638.40600000000006</v>
          </cell>
          <cell r="CT58">
            <v>638.40600000000006</v>
          </cell>
          <cell r="CU58">
            <v>638.40600000000006</v>
          </cell>
          <cell r="CV58">
            <v>638.40600000000006</v>
          </cell>
          <cell r="CW58">
            <v>638.40600000000006</v>
          </cell>
          <cell r="CX58">
            <v>638.40600000000006</v>
          </cell>
          <cell r="CY58">
            <v>638.40600000000006</v>
          </cell>
          <cell r="CZ58">
            <v>638.40600000000006</v>
          </cell>
          <cell r="DA58">
            <v>638.40600000000006</v>
          </cell>
          <cell r="DB58">
            <v>638.40600000000006</v>
          </cell>
          <cell r="DC58">
            <v>638.40600000000006</v>
          </cell>
          <cell r="DD58">
            <v>638.40600000000006</v>
          </cell>
          <cell r="DE58">
            <v>638.40600000000006</v>
          </cell>
          <cell r="DF58">
            <v>638.40600000000006</v>
          </cell>
          <cell r="DG58">
            <v>638.40600000000006</v>
          </cell>
          <cell r="DH58">
            <v>638.40600000000006</v>
          </cell>
          <cell r="DI58">
            <v>638.40600000000006</v>
          </cell>
          <cell r="DJ58">
            <v>638.40600000000006</v>
          </cell>
          <cell r="DK58">
            <v>638.40600000000006</v>
          </cell>
          <cell r="DL58">
            <v>638.40600000000006</v>
          </cell>
          <cell r="DM58">
            <v>638.40600000000006</v>
          </cell>
          <cell r="DN58">
            <v>638.40600000000006</v>
          </cell>
          <cell r="DO58">
            <v>638.40600000000006</v>
          </cell>
          <cell r="DP58">
            <v>638.40600000000006</v>
          </cell>
          <cell r="DQ58">
            <v>638.40600000000006</v>
          </cell>
          <cell r="DR58">
            <v>638.40600000000006</v>
          </cell>
          <cell r="DS58">
            <v>638.40600000000006</v>
          </cell>
          <cell r="DT58">
            <v>638.40600000000006</v>
          </cell>
          <cell r="DU58">
            <v>638.40600000000006</v>
          </cell>
          <cell r="DV58">
            <v>638.40600000000006</v>
          </cell>
          <cell r="DW58">
            <v>638.40600000000006</v>
          </cell>
          <cell r="DX58">
            <v>638.40600000000006</v>
          </cell>
          <cell r="DY58">
            <v>638.40600000000006</v>
          </cell>
          <cell r="DZ58">
            <v>638.40600000000006</v>
          </cell>
          <cell r="EA58">
            <v>638.40600000000006</v>
          </cell>
          <cell r="EB58">
            <v>638.40600000000006</v>
          </cell>
          <cell r="EC58">
            <v>638.40600000000006</v>
          </cell>
          <cell r="ED58">
            <v>638.40600000000006</v>
          </cell>
          <cell r="EE58">
            <v>638.40600000000006</v>
          </cell>
          <cell r="EF58">
            <v>638.40600000000006</v>
          </cell>
          <cell r="EI58">
            <v>137441.01152213654</v>
          </cell>
          <cell r="EJ58">
            <v>137441.01152213654</v>
          </cell>
          <cell r="EK58">
            <v>137441.01152213654</v>
          </cell>
          <cell r="EL58">
            <v>137441.01152213654</v>
          </cell>
          <cell r="EM58">
            <v>137441.01152213654</v>
          </cell>
          <cell r="EN58">
            <v>137441.01152213654</v>
          </cell>
          <cell r="EO58">
            <v>137441.01152213654</v>
          </cell>
          <cell r="EP58">
            <v>137441.01152213654</v>
          </cell>
          <cell r="EQ58">
            <v>137441.01152213654</v>
          </cell>
          <cell r="ER58">
            <v>137441.01152213654</v>
          </cell>
          <cell r="ES58">
            <v>137441.01152213654</v>
          </cell>
          <cell r="ET58">
            <v>137441.01152213654</v>
          </cell>
          <cell r="EU58">
            <v>137441.01152213654</v>
          </cell>
          <cell r="EV58">
            <v>137441.01152213654</v>
          </cell>
          <cell r="EW58">
            <v>137441.01152213654</v>
          </cell>
          <cell r="EX58">
            <v>137441.01152213654</v>
          </cell>
          <cell r="EY58">
            <v>137441.01152213654</v>
          </cell>
          <cell r="EZ58">
            <v>137441.01152213654</v>
          </cell>
          <cell r="FA58">
            <v>137441.01152213654</v>
          </cell>
          <cell r="FB58">
            <v>137441.01152213654</v>
          </cell>
          <cell r="FC58">
            <v>137441.01152213654</v>
          </cell>
          <cell r="FD58">
            <v>137441.01152213654</v>
          </cell>
          <cell r="FE58">
            <v>137441.01152213654</v>
          </cell>
          <cell r="FF58">
            <v>137441.01152213654</v>
          </cell>
          <cell r="FG58">
            <v>137441.01152213654</v>
          </cell>
          <cell r="FH58">
            <v>137441.01152213654</v>
          </cell>
          <cell r="FI58">
            <v>137441.01152213654</v>
          </cell>
          <cell r="FJ58">
            <v>137441.01152213654</v>
          </cell>
          <cell r="FK58">
            <v>137441.01152213654</v>
          </cell>
          <cell r="FL58">
            <v>137441.01152213654</v>
          </cell>
          <cell r="FM58">
            <v>137441.01152213654</v>
          </cell>
          <cell r="FN58">
            <v>137441.01152213654</v>
          </cell>
          <cell r="FO58">
            <v>137441.01152213654</v>
          </cell>
          <cell r="FP58">
            <v>137441.01152213654</v>
          </cell>
          <cell r="FQ58">
            <v>137441.01152213654</v>
          </cell>
          <cell r="FR58">
            <v>137441.01152213654</v>
          </cell>
          <cell r="FS58">
            <v>137441.01152213654</v>
          </cell>
          <cell r="FT58">
            <v>137441.01152213654</v>
          </cell>
          <cell r="FU58">
            <v>137441.01152213654</v>
          </cell>
          <cell r="FV58">
            <v>137441.01152213654</v>
          </cell>
          <cell r="FY58">
            <v>2168.4034999999999</v>
          </cell>
          <cell r="FZ58">
            <v>2168.4034999999999</v>
          </cell>
          <cell r="GA58">
            <v>2168.4034999999999</v>
          </cell>
          <cell r="GB58">
            <v>2168.4034999999999</v>
          </cell>
          <cell r="GC58">
            <v>2168.4034999999999</v>
          </cell>
          <cell r="GD58">
            <v>2168.4034999999999</v>
          </cell>
          <cell r="GE58">
            <v>2168.4034999999999</v>
          </cell>
          <cell r="GF58">
            <v>2168.4034999999999</v>
          </cell>
          <cell r="GG58">
            <v>2168.4034999999999</v>
          </cell>
          <cell r="GH58">
            <v>2168.4034999999999</v>
          </cell>
          <cell r="GI58">
            <v>2168.4034999999999</v>
          </cell>
          <cell r="GJ58">
            <v>2168.4034999999999</v>
          </cell>
          <cell r="GK58">
            <v>2168.4034999999999</v>
          </cell>
          <cell r="GL58">
            <v>2168.4034999999999</v>
          </cell>
          <cell r="GM58">
            <v>2168.4034999999999</v>
          </cell>
          <cell r="GN58">
            <v>2168.4034999999999</v>
          </cell>
          <cell r="GO58">
            <v>2168.4034999999999</v>
          </cell>
          <cell r="GP58">
            <v>2168.4034999999999</v>
          </cell>
          <cell r="GQ58">
            <v>2168.4034999999999</v>
          </cell>
          <cell r="GR58">
            <v>2168.4034999999999</v>
          </cell>
          <cell r="GS58">
            <v>2168.4034999999999</v>
          </cell>
          <cell r="GT58">
            <v>2168.4034999999999</v>
          </cell>
          <cell r="GU58">
            <v>2168.4034999999999</v>
          </cell>
          <cell r="GV58">
            <v>2168.4034999999999</v>
          </cell>
          <cell r="GW58">
            <v>2168.4034999999999</v>
          </cell>
          <cell r="GX58">
            <v>2168.4034999999999</v>
          </cell>
          <cell r="GY58">
            <v>2168.4034999999999</v>
          </cell>
          <cell r="GZ58">
            <v>2168.4034999999999</v>
          </cell>
          <cell r="HA58">
            <v>2168.4034999999999</v>
          </cell>
          <cell r="HB58">
            <v>2168.4034999999999</v>
          </cell>
          <cell r="HC58">
            <v>2168.4034999999999</v>
          </cell>
          <cell r="HD58">
            <v>2168.4034999999999</v>
          </cell>
          <cell r="HE58">
            <v>2168.4034999999999</v>
          </cell>
          <cell r="HF58">
            <v>2168.4034999999999</v>
          </cell>
          <cell r="HG58">
            <v>2168.4034999999999</v>
          </cell>
          <cell r="HH58">
            <v>2168.4034999999999</v>
          </cell>
          <cell r="HI58">
            <v>2168.4034999999999</v>
          </cell>
          <cell r="HJ58">
            <v>2168.4034999999999</v>
          </cell>
          <cell r="HK58">
            <v>2168.4034999999999</v>
          </cell>
          <cell r="HL58">
            <v>2168.4034999999999</v>
          </cell>
          <cell r="HM58">
            <v>2168.4034999999999</v>
          </cell>
          <cell r="HN58">
            <v>2168.4034999999999</v>
          </cell>
          <cell r="HO58">
            <v>2168.4034999999999</v>
          </cell>
          <cell r="HP58">
            <v>2168.4034999999999</v>
          </cell>
          <cell r="HQ58">
            <v>2168.4034999999999</v>
          </cell>
          <cell r="HR58">
            <v>2168.4034999999999</v>
          </cell>
          <cell r="HS58">
            <v>2168.4034999999999</v>
          </cell>
          <cell r="HT58">
            <v>2168.4034999999999</v>
          </cell>
          <cell r="HU58">
            <v>2168.4034999999999</v>
          </cell>
          <cell r="HV58">
            <v>2168.4034999999999</v>
          </cell>
          <cell r="HW58">
            <v>2168.4034999999999</v>
          </cell>
          <cell r="HX58">
            <v>2168.4034999999999</v>
          </cell>
          <cell r="HY58">
            <v>2168.4034999999999</v>
          </cell>
          <cell r="HZ58">
            <v>2168.4034999999999</v>
          </cell>
          <cell r="IA58">
            <v>2168.4034999999999</v>
          </cell>
        </row>
        <row r="59">
          <cell r="J59">
            <v>333848</v>
          </cell>
          <cell r="K59">
            <v>148377</v>
          </cell>
          <cell r="L59">
            <v>83462</v>
          </cell>
          <cell r="M59">
            <v>53416</v>
          </cell>
          <cell r="N59">
            <v>37095</v>
          </cell>
          <cell r="O59">
            <v>27253</v>
          </cell>
          <cell r="P59">
            <v>20866</v>
          </cell>
          <cell r="Q59">
            <v>16487</v>
          </cell>
          <cell r="R59">
            <v>13354</v>
          </cell>
          <cell r="S59">
            <v>11037</v>
          </cell>
          <cell r="T59">
            <v>9274</v>
          </cell>
          <cell r="U59">
            <v>7902</v>
          </cell>
          <cell r="V59">
            <v>6814</v>
          </cell>
          <cell r="W59">
            <v>5936</v>
          </cell>
          <cell r="X59">
            <v>5217</v>
          </cell>
          <cell r="Y59">
            <v>4621</v>
          </cell>
          <cell r="Z59">
            <v>4122</v>
          </cell>
          <cell r="AA59">
            <v>3700</v>
          </cell>
          <cell r="AB59">
            <v>3339</v>
          </cell>
          <cell r="AC59">
            <v>3029</v>
          </cell>
          <cell r="AD59">
            <v>2760</v>
          </cell>
          <cell r="AE59">
            <v>2525</v>
          </cell>
          <cell r="AF59">
            <v>2319</v>
          </cell>
          <cell r="AG59">
            <v>2137</v>
          </cell>
          <cell r="AH59">
            <v>1976</v>
          </cell>
          <cell r="AI59">
            <v>1832</v>
          </cell>
          <cell r="AJ59">
            <v>1704</v>
          </cell>
          <cell r="AK59">
            <v>1588</v>
          </cell>
          <cell r="AL59">
            <v>1484</v>
          </cell>
          <cell r="AM59">
            <v>1390</v>
          </cell>
          <cell r="AN59">
            <v>1305</v>
          </cell>
          <cell r="AO59">
            <v>1227</v>
          </cell>
          <cell r="AP59">
            <v>1156</v>
          </cell>
          <cell r="AQ59">
            <v>1091</v>
          </cell>
          <cell r="AR59">
            <v>1031</v>
          </cell>
          <cell r="AS59">
            <v>976</v>
          </cell>
          <cell r="AT59">
            <v>925</v>
          </cell>
          <cell r="AU59">
            <v>878</v>
          </cell>
          <cell r="AV59">
            <v>835</v>
          </cell>
          <cell r="AW59">
            <v>795</v>
          </cell>
          <cell r="AX59">
            <v>758</v>
          </cell>
          <cell r="AY59">
            <v>723</v>
          </cell>
          <cell r="AZ59">
            <v>690</v>
          </cell>
          <cell r="BA59">
            <v>660</v>
          </cell>
          <cell r="BB59">
            <v>632</v>
          </cell>
          <cell r="BC59">
            <v>605</v>
          </cell>
          <cell r="BD59">
            <v>580</v>
          </cell>
          <cell r="BE59">
            <v>557</v>
          </cell>
          <cell r="BF59">
            <v>535</v>
          </cell>
          <cell r="BG59">
            <v>514</v>
          </cell>
          <cell r="BH59">
            <v>494</v>
          </cell>
          <cell r="BI59">
            <v>476</v>
          </cell>
          <cell r="BJ59">
            <v>458</v>
          </cell>
          <cell r="BK59">
            <v>442</v>
          </cell>
          <cell r="BL59">
            <v>426</v>
          </cell>
          <cell r="BM59">
            <v>412</v>
          </cell>
          <cell r="BN59">
            <v>397</v>
          </cell>
          <cell r="BO59">
            <v>384</v>
          </cell>
          <cell r="BP59">
            <v>371</v>
          </cell>
          <cell r="BQ59">
            <v>359</v>
          </cell>
          <cell r="BR59">
            <v>348</v>
          </cell>
          <cell r="BS59">
            <v>337</v>
          </cell>
          <cell r="BT59">
            <v>327</v>
          </cell>
          <cell r="BU59">
            <v>317</v>
          </cell>
          <cell r="BV59">
            <v>307</v>
          </cell>
          <cell r="BW59">
            <v>298</v>
          </cell>
          <cell r="BX59">
            <v>289</v>
          </cell>
          <cell r="BY59">
            <v>281</v>
          </cell>
          <cell r="BZ59">
            <v>273</v>
          </cell>
          <cell r="CA59">
            <v>265</v>
          </cell>
          <cell r="CB59">
            <v>258</v>
          </cell>
          <cell r="CC59">
            <v>251</v>
          </cell>
          <cell r="CD59">
            <v>244</v>
          </cell>
          <cell r="CE59">
            <v>238</v>
          </cell>
          <cell r="CF59">
            <v>232</v>
          </cell>
          <cell r="CG59">
            <v>226</v>
          </cell>
          <cell r="CH59">
            <v>220</v>
          </cell>
          <cell r="CI59">
            <v>214</v>
          </cell>
          <cell r="CJ59">
            <v>209</v>
          </cell>
          <cell r="CK59">
            <v>204</v>
          </cell>
          <cell r="CL59">
            <v>199</v>
          </cell>
          <cell r="CM59">
            <v>194</v>
          </cell>
          <cell r="CN59">
            <v>190</v>
          </cell>
          <cell r="CO59">
            <v>185</v>
          </cell>
          <cell r="CP59">
            <v>181</v>
          </cell>
          <cell r="CS59">
            <v>24573</v>
          </cell>
          <cell r="CT59">
            <v>15727</v>
          </cell>
          <cell r="CU59">
            <v>10922</v>
          </cell>
          <cell r="CV59">
            <v>8024</v>
          </cell>
          <cell r="CW59">
            <v>6144</v>
          </cell>
          <cell r="CX59">
            <v>4854</v>
          </cell>
          <cell r="CY59">
            <v>3932</v>
          </cell>
          <cell r="CZ59">
            <v>3250</v>
          </cell>
          <cell r="DA59">
            <v>2731</v>
          </cell>
          <cell r="DB59">
            <v>2327</v>
          </cell>
          <cell r="DC59">
            <v>2006</v>
          </cell>
          <cell r="DD59">
            <v>1748</v>
          </cell>
          <cell r="DE59">
            <v>1536</v>
          </cell>
          <cell r="DF59">
            <v>1361</v>
          </cell>
          <cell r="DG59">
            <v>1214</v>
          </cell>
          <cell r="DH59">
            <v>1090</v>
          </cell>
          <cell r="DI59">
            <v>983</v>
          </cell>
          <cell r="DJ59">
            <v>892</v>
          </cell>
          <cell r="DK59">
            <v>813</v>
          </cell>
          <cell r="DL59">
            <v>744</v>
          </cell>
          <cell r="DM59">
            <v>683</v>
          </cell>
          <cell r="DN59">
            <v>630</v>
          </cell>
          <cell r="DO59">
            <v>582</v>
          </cell>
          <cell r="DP59">
            <v>540</v>
          </cell>
          <cell r="DQ59">
            <v>502</v>
          </cell>
          <cell r="DR59">
            <v>468</v>
          </cell>
          <cell r="DS59">
            <v>437</v>
          </cell>
          <cell r="DT59">
            <v>410</v>
          </cell>
          <cell r="DU59">
            <v>384</v>
          </cell>
          <cell r="DV59">
            <v>362</v>
          </cell>
          <cell r="DW59">
            <v>341</v>
          </cell>
          <cell r="DX59">
            <v>321</v>
          </cell>
          <cell r="DY59">
            <v>304</v>
          </cell>
          <cell r="DZ59">
            <v>288</v>
          </cell>
          <cell r="EA59">
            <v>273</v>
          </cell>
          <cell r="EB59">
            <v>259</v>
          </cell>
          <cell r="EC59">
            <v>246</v>
          </cell>
          <cell r="ED59">
            <v>234</v>
          </cell>
          <cell r="EE59">
            <v>223</v>
          </cell>
          <cell r="EF59">
            <v>213</v>
          </cell>
          <cell r="EI59">
            <v>211605</v>
          </cell>
          <cell r="EJ59">
            <v>52902</v>
          </cell>
          <cell r="EK59">
            <v>23512</v>
          </cell>
          <cell r="EL59">
            <v>13226</v>
          </cell>
          <cell r="EM59">
            <v>8465</v>
          </cell>
          <cell r="EN59">
            <v>5878</v>
          </cell>
          <cell r="EO59">
            <v>4319</v>
          </cell>
          <cell r="EP59">
            <v>3307</v>
          </cell>
          <cell r="EQ59">
            <v>2613</v>
          </cell>
          <cell r="ER59">
            <v>2117</v>
          </cell>
          <cell r="ES59">
            <v>1749</v>
          </cell>
          <cell r="ET59">
            <v>1470</v>
          </cell>
          <cell r="EU59">
            <v>1253</v>
          </cell>
          <cell r="EV59">
            <v>1080</v>
          </cell>
          <cell r="EW59">
            <v>941</v>
          </cell>
          <cell r="EX59">
            <v>827</v>
          </cell>
          <cell r="EY59">
            <v>733</v>
          </cell>
          <cell r="EZ59">
            <v>654</v>
          </cell>
          <cell r="FA59">
            <v>587</v>
          </cell>
          <cell r="FB59">
            <v>530</v>
          </cell>
          <cell r="FC59">
            <v>480</v>
          </cell>
          <cell r="FD59">
            <v>438</v>
          </cell>
          <cell r="FE59">
            <v>401</v>
          </cell>
          <cell r="FF59">
            <v>368</v>
          </cell>
          <cell r="FG59">
            <v>339</v>
          </cell>
          <cell r="FH59">
            <v>314</v>
          </cell>
          <cell r="FI59">
            <v>291</v>
          </cell>
          <cell r="FJ59">
            <v>270</v>
          </cell>
          <cell r="FK59">
            <v>252</v>
          </cell>
          <cell r="FL59">
            <v>236</v>
          </cell>
          <cell r="FM59">
            <v>221</v>
          </cell>
          <cell r="FN59">
            <v>207</v>
          </cell>
          <cell r="FO59">
            <v>195</v>
          </cell>
          <cell r="FP59">
            <v>184</v>
          </cell>
          <cell r="FQ59">
            <v>173</v>
          </cell>
          <cell r="FR59">
            <v>164</v>
          </cell>
          <cell r="FS59">
            <v>155</v>
          </cell>
          <cell r="FT59">
            <v>147</v>
          </cell>
          <cell r="FU59">
            <v>140</v>
          </cell>
          <cell r="FV59">
            <v>133</v>
          </cell>
          <cell r="FY59">
            <v>333848</v>
          </cell>
          <cell r="FZ59">
            <v>103040</v>
          </cell>
          <cell r="GA59">
            <v>49386</v>
          </cell>
          <cell r="GB59">
            <v>28880</v>
          </cell>
          <cell r="GC59">
            <v>18926</v>
          </cell>
          <cell r="GD59">
            <v>13354</v>
          </cell>
          <cell r="GE59">
            <v>9925</v>
          </cell>
          <cell r="GF59">
            <v>7665</v>
          </cell>
          <cell r="GG59">
            <v>6097</v>
          </cell>
          <cell r="GH59">
            <v>4966</v>
          </cell>
          <cell r="GI59">
            <v>4122</v>
          </cell>
          <cell r="GJ59">
            <v>3477</v>
          </cell>
          <cell r="GK59">
            <v>2972</v>
          </cell>
          <cell r="GL59">
            <v>2569</v>
          </cell>
          <cell r="GM59">
            <v>2243</v>
          </cell>
          <cell r="GN59">
            <v>1976</v>
          </cell>
          <cell r="GO59">
            <v>1754</v>
          </cell>
          <cell r="GP59">
            <v>1567</v>
          </cell>
          <cell r="GQ59">
            <v>1408</v>
          </cell>
          <cell r="GR59">
            <v>1273</v>
          </cell>
          <cell r="GS59">
            <v>1156</v>
          </cell>
          <cell r="GT59">
            <v>1054</v>
          </cell>
          <cell r="GU59">
            <v>965</v>
          </cell>
          <cell r="GV59">
            <v>888</v>
          </cell>
          <cell r="GW59">
            <v>819</v>
          </cell>
          <cell r="GX59">
            <v>758</v>
          </cell>
          <cell r="GY59">
            <v>703</v>
          </cell>
          <cell r="GZ59">
            <v>654</v>
          </cell>
          <cell r="HA59">
            <v>610</v>
          </cell>
          <cell r="HB59">
            <v>571</v>
          </cell>
          <cell r="HC59">
            <v>535</v>
          </cell>
          <cell r="HD59">
            <v>502</v>
          </cell>
          <cell r="HE59">
            <v>472</v>
          </cell>
          <cell r="HF59">
            <v>445</v>
          </cell>
          <cell r="HG59">
            <v>420</v>
          </cell>
          <cell r="HH59">
            <v>397</v>
          </cell>
          <cell r="HI59">
            <v>376</v>
          </cell>
          <cell r="HJ59">
            <v>357</v>
          </cell>
          <cell r="HK59">
            <v>339</v>
          </cell>
          <cell r="HL59">
            <v>322</v>
          </cell>
          <cell r="HM59">
            <v>307</v>
          </cell>
          <cell r="HN59">
            <v>293</v>
          </cell>
          <cell r="HO59">
            <v>279</v>
          </cell>
          <cell r="HP59">
            <v>267</v>
          </cell>
          <cell r="HQ59">
            <v>255</v>
          </cell>
          <cell r="HR59">
            <v>244</v>
          </cell>
          <cell r="HS59">
            <v>234</v>
          </cell>
          <cell r="HT59">
            <v>225</v>
          </cell>
          <cell r="HU59">
            <v>216</v>
          </cell>
          <cell r="HV59">
            <v>207</v>
          </cell>
          <cell r="HW59">
            <v>199</v>
          </cell>
          <cell r="HX59">
            <v>192</v>
          </cell>
          <cell r="HY59">
            <v>184</v>
          </cell>
          <cell r="HZ59">
            <v>178</v>
          </cell>
          <cell r="IA59">
            <v>171</v>
          </cell>
        </row>
        <row r="61">
          <cell r="J61">
            <v>449882.64102629578</v>
          </cell>
          <cell r="K61">
            <v>449882.64102629578</v>
          </cell>
          <cell r="L61">
            <v>449882.64102629578</v>
          </cell>
          <cell r="M61">
            <v>449882.64102629578</v>
          </cell>
          <cell r="N61">
            <v>449882.64102629578</v>
          </cell>
          <cell r="O61">
            <v>449882.64102629578</v>
          </cell>
          <cell r="P61">
            <v>449882.64102629578</v>
          </cell>
          <cell r="Q61">
            <v>449882.64102629578</v>
          </cell>
          <cell r="R61">
            <v>449882.64102629578</v>
          </cell>
          <cell r="S61">
            <v>449882.64102629578</v>
          </cell>
          <cell r="T61">
            <v>449882.64102629578</v>
          </cell>
          <cell r="U61">
            <v>449882.64102629578</v>
          </cell>
          <cell r="V61">
            <v>449882.64102629578</v>
          </cell>
          <cell r="W61">
            <v>449882.64102629578</v>
          </cell>
          <cell r="X61">
            <v>449882.64102629578</v>
          </cell>
          <cell r="Y61">
            <v>449882.64102629578</v>
          </cell>
          <cell r="Z61">
            <v>449882.64102629578</v>
          </cell>
          <cell r="AA61">
            <v>449882.64102629578</v>
          </cell>
          <cell r="AB61">
            <v>449882.64102629578</v>
          </cell>
          <cell r="AC61">
            <v>449882.64102629578</v>
          </cell>
          <cell r="AD61">
            <v>449882.64102629578</v>
          </cell>
          <cell r="AE61">
            <v>449882.64102629578</v>
          </cell>
          <cell r="AF61">
            <v>449882.64102629578</v>
          </cell>
          <cell r="AG61">
            <v>449882.64102629578</v>
          </cell>
          <cell r="AH61">
            <v>449882.64102629578</v>
          </cell>
          <cell r="AI61">
            <v>449882.64102629578</v>
          </cell>
          <cell r="AJ61">
            <v>449882.64102629578</v>
          </cell>
          <cell r="AK61">
            <v>449882.64102629578</v>
          </cell>
          <cell r="AL61">
            <v>449882.64102629578</v>
          </cell>
          <cell r="AM61">
            <v>449882.64102629578</v>
          </cell>
          <cell r="AN61">
            <v>449882.64102629578</v>
          </cell>
          <cell r="AO61">
            <v>449882.64102629578</v>
          </cell>
          <cell r="AP61">
            <v>449882.64102629578</v>
          </cell>
          <cell r="AQ61">
            <v>449882.64102629578</v>
          </cell>
          <cell r="AR61">
            <v>449882.64102629578</v>
          </cell>
          <cell r="AS61">
            <v>449882.64102629578</v>
          </cell>
          <cell r="AT61">
            <v>449882.64102629578</v>
          </cell>
          <cell r="AU61">
            <v>449882.64102629578</v>
          </cell>
          <cell r="AV61">
            <v>449882.64102629578</v>
          </cell>
          <cell r="AW61">
            <v>449882.64102629578</v>
          </cell>
          <cell r="AX61">
            <v>449882.64102629578</v>
          </cell>
          <cell r="AY61">
            <v>449882.64102629578</v>
          </cell>
          <cell r="AZ61">
            <v>449882.64102629578</v>
          </cell>
          <cell r="BA61">
            <v>449882.64102629578</v>
          </cell>
          <cell r="BB61">
            <v>449882.64102629578</v>
          </cell>
          <cell r="BC61">
            <v>449882.64102629578</v>
          </cell>
          <cell r="BD61">
            <v>449882.64102629578</v>
          </cell>
          <cell r="BE61">
            <v>449882.64102629578</v>
          </cell>
          <cell r="BF61">
            <v>449882.64102629578</v>
          </cell>
          <cell r="BG61">
            <v>449882.64102629578</v>
          </cell>
          <cell r="BH61">
            <v>449882.64102629578</v>
          </cell>
          <cell r="BI61">
            <v>449882.64102629578</v>
          </cell>
          <cell r="BJ61">
            <v>449882.64102629578</v>
          </cell>
          <cell r="BK61">
            <v>449882.64102629578</v>
          </cell>
          <cell r="BL61">
            <v>449882.64102629578</v>
          </cell>
          <cell r="BM61">
            <v>449882.64102629578</v>
          </cell>
          <cell r="BN61">
            <v>449882.64102629578</v>
          </cell>
          <cell r="BO61">
            <v>449882.64102629578</v>
          </cell>
          <cell r="BP61">
            <v>449882.64102629578</v>
          </cell>
          <cell r="BQ61">
            <v>449882.64102629578</v>
          </cell>
          <cell r="BR61">
            <v>449882.64102629578</v>
          </cell>
          <cell r="BS61">
            <v>449882.64102629578</v>
          </cell>
          <cell r="BT61">
            <v>449882.64102629578</v>
          </cell>
          <cell r="BU61">
            <v>449882.64102629578</v>
          </cell>
          <cell r="BV61">
            <v>449882.64102629578</v>
          </cell>
          <cell r="BW61">
            <v>449882.64102629578</v>
          </cell>
          <cell r="BX61">
            <v>449882.64102629578</v>
          </cell>
          <cell r="BY61">
            <v>449882.64102629578</v>
          </cell>
          <cell r="BZ61">
            <v>449882.64102629578</v>
          </cell>
          <cell r="CA61">
            <v>449882.64102629578</v>
          </cell>
          <cell r="CB61">
            <v>449882.64102629578</v>
          </cell>
          <cell r="CC61">
            <v>449882.64102629578</v>
          </cell>
          <cell r="CD61">
            <v>449882.64102629578</v>
          </cell>
          <cell r="CE61">
            <v>449882.64102629578</v>
          </cell>
          <cell r="CF61">
            <v>449882.64102629578</v>
          </cell>
          <cell r="CG61">
            <v>449882.64102629578</v>
          </cell>
          <cell r="CH61">
            <v>449882.64102629578</v>
          </cell>
          <cell r="CI61">
            <v>449882.64102629578</v>
          </cell>
          <cell r="CJ61">
            <v>449882.64102629578</v>
          </cell>
          <cell r="CK61">
            <v>449882.64102629578</v>
          </cell>
          <cell r="CL61">
            <v>449882.64102629578</v>
          </cell>
          <cell r="CM61">
            <v>449882.64102629578</v>
          </cell>
          <cell r="CN61">
            <v>449882.64102629578</v>
          </cell>
          <cell r="CO61">
            <v>449882.64102629578</v>
          </cell>
          <cell r="CP61">
            <v>449882.64102629578</v>
          </cell>
          <cell r="CS61">
            <v>110590.39353708281</v>
          </cell>
          <cell r="CT61">
            <v>110590.39353708281</v>
          </cell>
          <cell r="CU61">
            <v>110590.39353708281</v>
          </cell>
          <cell r="CV61">
            <v>110590.39353708281</v>
          </cell>
          <cell r="CW61">
            <v>110590.39353708281</v>
          </cell>
          <cell r="CX61">
            <v>110590.39353708281</v>
          </cell>
          <cell r="CY61">
            <v>110590.39353708281</v>
          </cell>
          <cell r="CZ61">
            <v>110590.39353708281</v>
          </cell>
          <cell r="DA61">
            <v>110590.39353708281</v>
          </cell>
          <cell r="DB61">
            <v>110590.39353708281</v>
          </cell>
          <cell r="DC61">
            <v>110590.39353708281</v>
          </cell>
          <cell r="DD61">
            <v>110590.39353708281</v>
          </cell>
          <cell r="DE61">
            <v>110590.39353708281</v>
          </cell>
          <cell r="DF61">
            <v>110590.39353708281</v>
          </cell>
          <cell r="DG61">
            <v>110590.39353708281</v>
          </cell>
          <cell r="DH61">
            <v>110590.39353708281</v>
          </cell>
          <cell r="DI61">
            <v>110590.39353708281</v>
          </cell>
          <cell r="DJ61">
            <v>110590.39353708281</v>
          </cell>
          <cell r="DK61">
            <v>110590.39353708281</v>
          </cell>
          <cell r="DL61">
            <v>110590.39353708281</v>
          </cell>
          <cell r="DM61">
            <v>110590.39353708281</v>
          </cell>
          <cell r="DN61">
            <v>110590.39353708281</v>
          </cell>
          <cell r="DO61">
            <v>110590.39353708281</v>
          </cell>
          <cell r="DP61">
            <v>110590.39353708281</v>
          </cell>
          <cell r="DQ61">
            <v>110590.39353708281</v>
          </cell>
          <cell r="DR61">
            <v>110590.39353708281</v>
          </cell>
          <cell r="DS61">
            <v>110590.39353708281</v>
          </cell>
          <cell r="DT61">
            <v>110590.39353708281</v>
          </cell>
          <cell r="DU61">
            <v>110590.39353708281</v>
          </cell>
          <cell r="DV61">
            <v>110590.39353708281</v>
          </cell>
          <cell r="DW61">
            <v>110590.39353708281</v>
          </cell>
          <cell r="DX61">
            <v>110590.39353708281</v>
          </cell>
          <cell r="DY61">
            <v>110590.39353708281</v>
          </cell>
          <cell r="DZ61">
            <v>110590.39353708281</v>
          </cell>
          <cell r="EA61">
            <v>110590.39353708281</v>
          </cell>
          <cell r="EB61">
            <v>110590.39353708281</v>
          </cell>
          <cell r="EC61">
            <v>110590.39353708281</v>
          </cell>
          <cell r="ED61">
            <v>110590.39353708281</v>
          </cell>
          <cell r="EE61">
            <v>110590.39353708281</v>
          </cell>
          <cell r="EF61">
            <v>110590.39353708281</v>
          </cell>
          <cell r="EI61">
            <v>44082.271718565324</v>
          </cell>
          <cell r="EJ61">
            <v>44082.271718565324</v>
          </cell>
          <cell r="EK61">
            <v>44082.271718565324</v>
          </cell>
          <cell r="EL61">
            <v>44082.271718565324</v>
          </cell>
          <cell r="EM61">
            <v>44082.271718565324</v>
          </cell>
          <cell r="EN61">
            <v>44082.271718565324</v>
          </cell>
          <cell r="EO61">
            <v>44082.271718565324</v>
          </cell>
          <cell r="EP61">
            <v>44082.271718565324</v>
          </cell>
          <cell r="EQ61">
            <v>44082.271718565324</v>
          </cell>
          <cell r="ER61">
            <v>44082.271718565324</v>
          </cell>
          <cell r="ES61">
            <v>44082.271718565324</v>
          </cell>
          <cell r="ET61">
            <v>44082.271718565324</v>
          </cell>
          <cell r="EU61">
            <v>44082.271718565324</v>
          </cell>
          <cell r="EV61">
            <v>44082.271718565324</v>
          </cell>
          <cell r="EW61">
            <v>44082.271718565324</v>
          </cell>
          <cell r="EX61">
            <v>44082.271718565324</v>
          </cell>
          <cell r="EY61">
            <v>44082.271718565324</v>
          </cell>
          <cell r="EZ61">
            <v>44082.271718565324</v>
          </cell>
          <cell r="FA61">
            <v>44082.271718565324</v>
          </cell>
          <cell r="FB61">
            <v>44082.271718565324</v>
          </cell>
          <cell r="FC61">
            <v>44082.271718565324</v>
          </cell>
          <cell r="FD61">
            <v>44082.271718565324</v>
          </cell>
          <cell r="FE61">
            <v>44082.271718565324</v>
          </cell>
          <cell r="FF61">
            <v>44082.271718565324</v>
          </cell>
          <cell r="FG61">
            <v>44082.271718565324</v>
          </cell>
          <cell r="FH61">
            <v>44082.271718565324</v>
          </cell>
          <cell r="FI61">
            <v>44082.271718565324</v>
          </cell>
          <cell r="FJ61">
            <v>44082.271718565324</v>
          </cell>
          <cell r="FK61">
            <v>44082.271718565324</v>
          </cell>
          <cell r="FL61">
            <v>44082.271718565324</v>
          </cell>
          <cell r="FM61">
            <v>44082.271718565324</v>
          </cell>
          <cell r="FN61">
            <v>44082.271718565324</v>
          </cell>
          <cell r="FO61">
            <v>44082.271718565324</v>
          </cell>
          <cell r="FP61">
            <v>44082.271718565324</v>
          </cell>
          <cell r="FQ61">
            <v>44082.271718565324</v>
          </cell>
          <cell r="FR61">
            <v>44082.271718565324</v>
          </cell>
          <cell r="FS61">
            <v>44082.271718565324</v>
          </cell>
          <cell r="FT61">
            <v>44082.271718565324</v>
          </cell>
          <cell r="FU61">
            <v>44082.271718565324</v>
          </cell>
          <cell r="FV61">
            <v>44082.271718565324</v>
          </cell>
          <cell r="FY61">
            <v>9876.0763327225141</v>
          </cell>
          <cell r="FZ61">
            <v>9876.0763327225141</v>
          </cell>
          <cell r="GA61">
            <v>9876.0763327225141</v>
          </cell>
          <cell r="GB61">
            <v>9876.0763327225141</v>
          </cell>
          <cell r="GC61">
            <v>9876.0763327225141</v>
          </cell>
          <cell r="GD61">
            <v>9876.0763327225141</v>
          </cell>
          <cell r="GE61">
            <v>9876.0763327225141</v>
          </cell>
          <cell r="GF61">
            <v>9876.0763327225141</v>
          </cell>
          <cell r="GG61">
            <v>9876.0763327225141</v>
          </cell>
          <cell r="GH61">
            <v>9876.0763327225141</v>
          </cell>
          <cell r="GI61">
            <v>9876.0763327225141</v>
          </cell>
          <cell r="GJ61">
            <v>9876.0763327225141</v>
          </cell>
          <cell r="GK61">
            <v>9876.0763327225141</v>
          </cell>
          <cell r="GL61">
            <v>9876.0763327225141</v>
          </cell>
          <cell r="GM61">
            <v>9876.0763327225141</v>
          </cell>
          <cell r="GN61">
            <v>9876.0763327225141</v>
          </cell>
          <cell r="GO61">
            <v>9876.0763327225141</v>
          </cell>
          <cell r="GP61">
            <v>9876.0763327225141</v>
          </cell>
          <cell r="GQ61">
            <v>9876.0763327225141</v>
          </cell>
          <cell r="GR61">
            <v>9876.0763327225141</v>
          </cell>
          <cell r="GS61">
            <v>9876.0763327225141</v>
          </cell>
          <cell r="GT61">
            <v>9876.0763327225141</v>
          </cell>
          <cell r="GU61">
            <v>9876.0763327225141</v>
          </cell>
          <cell r="GV61">
            <v>9876.0763327225141</v>
          </cell>
          <cell r="GW61">
            <v>9876.0763327225141</v>
          </cell>
          <cell r="GX61">
            <v>9876.0763327225141</v>
          </cell>
          <cell r="GY61">
            <v>9876.0763327225141</v>
          </cell>
          <cell r="GZ61">
            <v>9876.0763327225141</v>
          </cell>
          <cell r="HA61">
            <v>9876.0763327225141</v>
          </cell>
          <cell r="HB61">
            <v>9876.0763327225141</v>
          </cell>
          <cell r="HC61">
            <v>9876.0763327225141</v>
          </cell>
          <cell r="HD61">
            <v>9876.0763327225141</v>
          </cell>
          <cell r="HE61">
            <v>9876.0763327225141</v>
          </cell>
          <cell r="HF61">
            <v>9876.0763327225141</v>
          </cell>
          <cell r="HG61">
            <v>9876.0763327225141</v>
          </cell>
          <cell r="HH61">
            <v>9876.0763327225141</v>
          </cell>
          <cell r="HI61">
            <v>9876.0763327225141</v>
          </cell>
          <cell r="HJ61">
            <v>9876.0763327225141</v>
          </cell>
          <cell r="HK61">
            <v>9876.0763327225141</v>
          </cell>
          <cell r="HL61">
            <v>9876.0763327225141</v>
          </cell>
          <cell r="HM61">
            <v>9876.0763327225141</v>
          </cell>
          <cell r="HN61">
            <v>9876.0763327225141</v>
          </cell>
          <cell r="HO61">
            <v>9876.0763327225141</v>
          </cell>
          <cell r="HP61">
            <v>9876.0763327225141</v>
          </cell>
          <cell r="HQ61">
            <v>9876.0763327225141</v>
          </cell>
          <cell r="HR61">
            <v>9876.0763327225141</v>
          </cell>
          <cell r="HS61">
            <v>9876.0763327225141</v>
          </cell>
          <cell r="HT61">
            <v>9876.0763327225141</v>
          </cell>
          <cell r="HU61">
            <v>9876.0763327225141</v>
          </cell>
          <cell r="HV61">
            <v>9876.0763327225141</v>
          </cell>
          <cell r="HW61">
            <v>9876.0763327225141</v>
          </cell>
          <cell r="HX61">
            <v>9876.0763327225141</v>
          </cell>
          <cell r="HY61">
            <v>9876.0763327225141</v>
          </cell>
          <cell r="HZ61">
            <v>9876.0763327225141</v>
          </cell>
          <cell r="IA61">
            <v>9876.0763327225141</v>
          </cell>
        </row>
        <row r="62">
          <cell r="J62">
            <v>0.8</v>
          </cell>
          <cell r="K62">
            <v>0.8</v>
          </cell>
          <cell r="L62">
            <v>0.8</v>
          </cell>
          <cell r="M62">
            <v>0.8</v>
          </cell>
          <cell r="N62">
            <v>0.8</v>
          </cell>
          <cell r="O62">
            <v>0.8</v>
          </cell>
          <cell r="P62">
            <v>0.8</v>
          </cell>
          <cell r="Q62">
            <v>0.8</v>
          </cell>
          <cell r="R62">
            <v>0.8</v>
          </cell>
          <cell r="S62">
            <v>0.8</v>
          </cell>
          <cell r="T62">
            <v>0.8</v>
          </cell>
          <cell r="U62">
            <v>0.8</v>
          </cell>
          <cell r="V62">
            <v>0.8</v>
          </cell>
          <cell r="W62">
            <v>0.8</v>
          </cell>
          <cell r="X62">
            <v>0.8</v>
          </cell>
          <cell r="Y62">
            <v>0.8</v>
          </cell>
          <cell r="Z62">
            <v>0.8</v>
          </cell>
          <cell r="AA62">
            <v>0.8</v>
          </cell>
          <cell r="AB62">
            <v>0.8</v>
          </cell>
          <cell r="AC62">
            <v>0.8</v>
          </cell>
          <cell r="AD62">
            <v>0.8</v>
          </cell>
          <cell r="AE62">
            <v>0.8</v>
          </cell>
          <cell r="AF62">
            <v>0.8</v>
          </cell>
          <cell r="AG62">
            <v>0.8</v>
          </cell>
          <cell r="AH62">
            <v>0.8</v>
          </cell>
          <cell r="AI62">
            <v>0.8</v>
          </cell>
          <cell r="AJ62">
            <v>0.8</v>
          </cell>
          <cell r="AK62">
            <v>0.8</v>
          </cell>
          <cell r="AL62">
            <v>0.8</v>
          </cell>
          <cell r="AM62">
            <v>0.8</v>
          </cell>
          <cell r="AN62">
            <v>0.8</v>
          </cell>
          <cell r="AO62">
            <v>0.8</v>
          </cell>
          <cell r="AP62">
            <v>0.8</v>
          </cell>
          <cell r="AQ62">
            <v>0.8</v>
          </cell>
          <cell r="AR62">
            <v>0.8</v>
          </cell>
          <cell r="AS62">
            <v>0.8</v>
          </cell>
          <cell r="AT62">
            <v>0.8</v>
          </cell>
          <cell r="AU62">
            <v>0.8</v>
          </cell>
          <cell r="AV62">
            <v>0.8</v>
          </cell>
          <cell r="AW62">
            <v>0.8</v>
          </cell>
          <cell r="AX62">
            <v>0.8</v>
          </cell>
          <cell r="AY62">
            <v>0.8</v>
          </cell>
          <cell r="AZ62">
            <v>0.8</v>
          </cell>
          <cell r="BA62">
            <v>0.8</v>
          </cell>
          <cell r="BB62">
            <v>0.8</v>
          </cell>
          <cell r="BC62">
            <v>0.8</v>
          </cell>
          <cell r="BD62">
            <v>0.8</v>
          </cell>
          <cell r="BE62">
            <v>0.8</v>
          </cell>
          <cell r="BF62">
            <v>0.8</v>
          </cell>
          <cell r="BG62">
            <v>0.8</v>
          </cell>
          <cell r="BH62">
            <v>0.8</v>
          </cell>
          <cell r="BI62">
            <v>0.8</v>
          </cell>
          <cell r="BJ62">
            <v>0.8</v>
          </cell>
          <cell r="BK62">
            <v>0.8</v>
          </cell>
          <cell r="BL62">
            <v>0.8</v>
          </cell>
          <cell r="BM62">
            <v>0.8</v>
          </cell>
          <cell r="BN62">
            <v>0.8</v>
          </cell>
          <cell r="BO62">
            <v>0.8</v>
          </cell>
          <cell r="BP62">
            <v>0.8</v>
          </cell>
          <cell r="BQ62">
            <v>0.8</v>
          </cell>
          <cell r="BR62">
            <v>0.8</v>
          </cell>
          <cell r="BS62">
            <v>0.8</v>
          </cell>
          <cell r="BT62">
            <v>0.8</v>
          </cell>
          <cell r="BU62">
            <v>0.8</v>
          </cell>
          <cell r="BV62">
            <v>0.8</v>
          </cell>
          <cell r="BW62">
            <v>0.8</v>
          </cell>
          <cell r="BX62">
            <v>0.8</v>
          </cell>
          <cell r="BY62">
            <v>0.8</v>
          </cell>
          <cell r="BZ62">
            <v>0.8</v>
          </cell>
          <cell r="CA62">
            <v>0.8</v>
          </cell>
          <cell r="CB62">
            <v>0.8</v>
          </cell>
          <cell r="CC62">
            <v>0.8</v>
          </cell>
          <cell r="CD62">
            <v>0.8</v>
          </cell>
          <cell r="CE62">
            <v>0.8</v>
          </cell>
          <cell r="CF62">
            <v>0.8</v>
          </cell>
          <cell r="CG62">
            <v>0.8</v>
          </cell>
          <cell r="CH62">
            <v>0.8</v>
          </cell>
          <cell r="CI62">
            <v>0.8</v>
          </cell>
          <cell r="CJ62">
            <v>0.8</v>
          </cell>
          <cell r="CK62">
            <v>0.8</v>
          </cell>
          <cell r="CL62">
            <v>0.8</v>
          </cell>
          <cell r="CM62">
            <v>0.8</v>
          </cell>
          <cell r="CN62">
            <v>0.8</v>
          </cell>
          <cell r="CO62">
            <v>0.8</v>
          </cell>
          <cell r="CP62">
            <v>0.8</v>
          </cell>
          <cell r="CS62">
            <v>0.8</v>
          </cell>
          <cell r="CT62">
            <v>0.8</v>
          </cell>
          <cell r="CU62">
            <v>0.8</v>
          </cell>
          <cell r="CV62">
            <v>0.8</v>
          </cell>
          <cell r="CW62">
            <v>0.8</v>
          </cell>
          <cell r="CX62">
            <v>0.8</v>
          </cell>
          <cell r="CY62">
            <v>0.8</v>
          </cell>
          <cell r="CZ62">
            <v>0.8</v>
          </cell>
          <cell r="DA62">
            <v>0.8</v>
          </cell>
          <cell r="DB62">
            <v>0.8</v>
          </cell>
          <cell r="DC62">
            <v>0.8</v>
          </cell>
          <cell r="DD62">
            <v>0.8</v>
          </cell>
          <cell r="DE62">
            <v>0.8</v>
          </cell>
          <cell r="DF62">
            <v>0.8</v>
          </cell>
          <cell r="DG62">
            <v>0.8</v>
          </cell>
          <cell r="DH62">
            <v>0.8</v>
          </cell>
          <cell r="DI62">
            <v>0.8</v>
          </cell>
          <cell r="DJ62">
            <v>0.8</v>
          </cell>
          <cell r="DK62">
            <v>0.8</v>
          </cell>
          <cell r="DL62">
            <v>0.8</v>
          </cell>
          <cell r="DM62">
            <v>0.8</v>
          </cell>
          <cell r="DN62">
            <v>0.8</v>
          </cell>
          <cell r="DO62">
            <v>0.8</v>
          </cell>
          <cell r="DP62">
            <v>0.8</v>
          </cell>
          <cell r="DQ62">
            <v>0.8</v>
          </cell>
          <cell r="DR62">
            <v>0.8</v>
          </cell>
          <cell r="DS62">
            <v>0.8</v>
          </cell>
          <cell r="DT62">
            <v>0.8</v>
          </cell>
          <cell r="DU62">
            <v>0.8</v>
          </cell>
          <cell r="DV62">
            <v>0.8</v>
          </cell>
          <cell r="DW62">
            <v>0.8</v>
          </cell>
          <cell r="DX62">
            <v>0.8</v>
          </cell>
          <cell r="DY62">
            <v>0.8</v>
          </cell>
          <cell r="DZ62">
            <v>0.8</v>
          </cell>
          <cell r="EA62">
            <v>0.8</v>
          </cell>
          <cell r="EB62">
            <v>0.8</v>
          </cell>
          <cell r="EC62">
            <v>0.8</v>
          </cell>
          <cell r="ED62">
            <v>0.8</v>
          </cell>
          <cell r="EE62">
            <v>0.8</v>
          </cell>
          <cell r="EF62">
            <v>0.8</v>
          </cell>
          <cell r="EI62">
            <v>0.8</v>
          </cell>
          <cell r="EJ62">
            <v>0.8</v>
          </cell>
          <cell r="EK62">
            <v>0.8</v>
          </cell>
          <cell r="EL62">
            <v>0.8</v>
          </cell>
          <cell r="EM62">
            <v>0.8</v>
          </cell>
          <cell r="EN62">
            <v>0.8</v>
          </cell>
          <cell r="EO62">
            <v>0.8</v>
          </cell>
          <cell r="EP62">
            <v>0.8</v>
          </cell>
          <cell r="EQ62">
            <v>0.8</v>
          </cell>
          <cell r="ER62">
            <v>0.8</v>
          </cell>
          <cell r="ES62">
            <v>0.8</v>
          </cell>
          <cell r="ET62">
            <v>0.8</v>
          </cell>
          <cell r="EU62">
            <v>0.8</v>
          </cell>
          <cell r="EV62">
            <v>0.8</v>
          </cell>
          <cell r="EW62">
            <v>0.8</v>
          </cell>
          <cell r="EX62">
            <v>0.8</v>
          </cell>
          <cell r="EY62">
            <v>0.8</v>
          </cell>
          <cell r="EZ62">
            <v>0.8</v>
          </cell>
          <cell r="FA62">
            <v>0.8</v>
          </cell>
          <cell r="FB62">
            <v>0.8</v>
          </cell>
          <cell r="FC62">
            <v>0.8</v>
          </cell>
          <cell r="FD62">
            <v>0.8</v>
          </cell>
          <cell r="FE62">
            <v>0.8</v>
          </cell>
          <cell r="FF62">
            <v>0.8</v>
          </cell>
          <cell r="FG62">
            <v>0.8</v>
          </cell>
          <cell r="FH62">
            <v>0.8</v>
          </cell>
          <cell r="FI62">
            <v>0.8</v>
          </cell>
          <cell r="FJ62">
            <v>0.8</v>
          </cell>
          <cell r="FK62">
            <v>0.8</v>
          </cell>
          <cell r="FL62">
            <v>0.8</v>
          </cell>
          <cell r="FM62">
            <v>0.8</v>
          </cell>
          <cell r="FN62">
            <v>0.8</v>
          </cell>
          <cell r="FO62">
            <v>0.8</v>
          </cell>
          <cell r="FP62">
            <v>0.8</v>
          </cell>
          <cell r="FQ62">
            <v>0.8</v>
          </cell>
          <cell r="FR62">
            <v>0.8</v>
          </cell>
          <cell r="FS62">
            <v>0.8</v>
          </cell>
          <cell r="FT62">
            <v>0.8</v>
          </cell>
          <cell r="FU62">
            <v>0.8</v>
          </cell>
          <cell r="FV62">
            <v>0.8</v>
          </cell>
          <cell r="FY62">
            <v>0.8</v>
          </cell>
          <cell r="FZ62">
            <v>0.8</v>
          </cell>
          <cell r="GA62">
            <v>0.8</v>
          </cell>
          <cell r="GB62">
            <v>0.8</v>
          </cell>
          <cell r="GC62">
            <v>0.8</v>
          </cell>
          <cell r="GD62">
            <v>0.8</v>
          </cell>
          <cell r="GE62">
            <v>0.8</v>
          </cell>
          <cell r="GF62">
            <v>0.8</v>
          </cell>
          <cell r="GG62">
            <v>0.8</v>
          </cell>
          <cell r="GH62">
            <v>0.8</v>
          </cell>
          <cell r="GI62">
            <v>0.8</v>
          </cell>
          <cell r="GJ62">
            <v>0.8</v>
          </cell>
          <cell r="GK62">
            <v>0.8</v>
          </cell>
          <cell r="GL62">
            <v>0.8</v>
          </cell>
          <cell r="GM62">
            <v>0.8</v>
          </cell>
          <cell r="GN62">
            <v>0.8</v>
          </cell>
          <cell r="GO62">
            <v>0.8</v>
          </cell>
          <cell r="GP62">
            <v>0.8</v>
          </cell>
          <cell r="GQ62">
            <v>0.8</v>
          </cell>
          <cell r="GR62">
            <v>0.8</v>
          </cell>
          <cell r="GS62">
            <v>0.8</v>
          </cell>
          <cell r="GT62">
            <v>0.8</v>
          </cell>
          <cell r="GU62">
            <v>0.8</v>
          </cell>
          <cell r="GV62">
            <v>0.8</v>
          </cell>
          <cell r="GW62">
            <v>0.8</v>
          </cell>
          <cell r="GX62">
            <v>0.8</v>
          </cell>
          <cell r="GY62">
            <v>0.8</v>
          </cell>
          <cell r="GZ62">
            <v>0.8</v>
          </cell>
          <cell r="HA62">
            <v>0.8</v>
          </cell>
          <cell r="HB62">
            <v>0.8</v>
          </cell>
          <cell r="HC62">
            <v>0.8</v>
          </cell>
          <cell r="HD62">
            <v>0.8</v>
          </cell>
          <cell r="HE62">
            <v>0.8</v>
          </cell>
          <cell r="HF62">
            <v>0.8</v>
          </cell>
          <cell r="HG62">
            <v>0.8</v>
          </cell>
          <cell r="HH62">
            <v>0.8</v>
          </cell>
          <cell r="HI62">
            <v>0.8</v>
          </cell>
          <cell r="HJ62">
            <v>0.8</v>
          </cell>
          <cell r="HK62">
            <v>0.8</v>
          </cell>
          <cell r="HL62">
            <v>0.8</v>
          </cell>
          <cell r="HM62">
            <v>0.8</v>
          </cell>
          <cell r="HN62">
            <v>0.8</v>
          </cell>
          <cell r="HO62">
            <v>0.8</v>
          </cell>
          <cell r="HP62">
            <v>0.8</v>
          </cell>
          <cell r="HQ62">
            <v>0.8</v>
          </cell>
          <cell r="HR62">
            <v>0.8</v>
          </cell>
          <cell r="HS62">
            <v>0.8</v>
          </cell>
          <cell r="HT62">
            <v>0.8</v>
          </cell>
          <cell r="HU62">
            <v>0.8</v>
          </cell>
          <cell r="HV62">
            <v>0.8</v>
          </cell>
          <cell r="HW62">
            <v>0.8</v>
          </cell>
          <cell r="HX62">
            <v>0.8</v>
          </cell>
          <cell r="HY62">
            <v>0.8</v>
          </cell>
          <cell r="HZ62">
            <v>0.8</v>
          </cell>
          <cell r="IA62">
            <v>0.8</v>
          </cell>
        </row>
        <row r="63">
          <cell r="J63">
            <v>1.6844590989997534</v>
          </cell>
          <cell r="K63">
            <v>3.7900301346089331</v>
          </cell>
          <cell r="L63">
            <v>6.7378363959990137</v>
          </cell>
          <cell r="M63">
            <v>10.527806299289907</v>
          </cell>
          <cell r="N63">
            <v>15.159814025687282</v>
          </cell>
          <cell r="O63">
            <v>20.634546702486688</v>
          </cell>
          <cell r="P63">
            <v>26.950699764347252</v>
          </cell>
          <cell r="Q63">
            <v>34.108891931999132</v>
          </cell>
          <cell r="R63">
            <v>42.111225197159627</v>
          </cell>
          <cell r="S63">
            <v>50.951644584839151</v>
          </cell>
          <cell r="T63">
            <v>60.637621445209149</v>
          </cell>
          <cell r="U63">
            <v>71.165945492643601</v>
          </cell>
          <cell r="V63">
            <v>82.529102037403817</v>
          </cell>
          <cell r="W63">
            <v>94.736068275416059</v>
          </cell>
          <cell r="X63">
            <v>107.79246718092192</v>
          </cell>
          <cell r="Y63">
            <v>121.69515284199734</v>
          </cell>
          <cell r="Z63">
            <v>136.42729288764426</v>
          </cell>
          <cell r="AA63">
            <v>151.98737872509992</v>
          </cell>
          <cell r="AB63">
            <v>168.41967693407298</v>
          </cell>
          <cell r="AC63">
            <v>185.65642168467139</v>
          </cell>
          <cell r="AD63">
            <v>203.75119611698179</v>
          </cell>
          <cell r="AE63">
            <v>222.71417872588901</v>
          </cell>
          <cell r="AF63">
            <v>242.49818942771441</v>
          </cell>
          <cell r="AG63">
            <v>263.15081950532038</v>
          </cell>
          <cell r="AH63">
            <v>284.59175166137129</v>
          </cell>
          <cell r="AI63">
            <v>306.96140899719961</v>
          </cell>
          <cell r="AJ63">
            <v>330.01954300637891</v>
          </cell>
          <cell r="AK63">
            <v>354.1267640320338</v>
          </cell>
          <cell r="AL63">
            <v>378.94427310166424</v>
          </cell>
          <cell r="AM63">
            <v>404.57072034738832</v>
          </cell>
          <cell r="AN63">
            <v>430.92206994855917</v>
          </cell>
          <cell r="AO63">
            <v>458.31564896729395</v>
          </cell>
          <cell r="AP63">
            <v>486.46479349729213</v>
          </cell>
          <cell r="AQ63">
            <v>515.44757221161285</v>
          </cell>
          <cell r="AR63">
            <v>545.44452112790464</v>
          </cell>
          <cell r="AS63">
            <v>576.1816611504812</v>
          </cell>
          <cell r="AT63">
            <v>607.94951490039966</v>
          </cell>
          <cell r="AU63">
            <v>640.49350943379227</v>
          </cell>
          <cell r="AV63">
            <v>673.47700752439493</v>
          </cell>
          <cell r="AW63">
            <v>707.36264312310652</v>
          </cell>
          <cell r="AX63">
            <v>741.89089879006565</v>
          </cell>
          <cell r="AY63">
            <v>777.8053959652417</v>
          </cell>
          <cell r="AZ63">
            <v>815.00478446792715</v>
          </cell>
          <cell r="BA63">
            <v>852.05045648919656</v>
          </cell>
          <cell r="BB63">
            <v>889.79952734631286</v>
          </cell>
          <cell r="BC63">
            <v>929.50958889730532</v>
          </cell>
          <cell r="BD63">
            <v>969.5746573842581</v>
          </cell>
          <cell r="BE63">
            <v>1009.6109538292095</v>
          </cell>
          <cell r="BF63">
            <v>1051.1276659492892</v>
          </cell>
          <cell r="BG63">
            <v>1094.0725705892405</v>
          </cell>
          <cell r="BH63">
            <v>1138.3670066454852</v>
          </cell>
          <cell r="BI63">
            <v>1181.4144984934237</v>
          </cell>
          <cell r="BJ63">
            <v>1227.8456359887984</v>
          </cell>
          <cell r="BK63">
            <v>1272.2925368390718</v>
          </cell>
          <cell r="BL63">
            <v>1320.0781720255156</v>
          </cell>
          <cell r="BM63">
            <v>1364.9351972885186</v>
          </cell>
          <cell r="BN63">
            <v>1416.5070561281352</v>
          </cell>
          <cell r="BO63">
            <v>1464.4617220908065</v>
          </cell>
          <cell r="BP63">
            <v>1515.7770924066569</v>
          </cell>
          <cell r="BQ63">
            <v>1566.4437361639825</v>
          </cell>
          <cell r="BR63">
            <v>1615.9577623070968</v>
          </cell>
          <cell r="BS63">
            <v>1668.7041581094056</v>
          </cell>
          <cell r="BT63">
            <v>1719.7348663084699</v>
          </cell>
          <cell r="BU63">
            <v>1773.9851775484847</v>
          </cell>
          <cell r="BV63">
            <v>1831.7697110191195</v>
          </cell>
          <cell r="BW63">
            <v>1887.0916150431869</v>
          </cell>
          <cell r="BX63">
            <v>1945.8591739891685</v>
          </cell>
          <cell r="BY63">
            <v>2001.2572999390381</v>
          </cell>
          <cell r="BZ63">
            <v>2059.9022025013542</v>
          </cell>
          <cell r="CA63">
            <v>2122.0879293693197</v>
          </cell>
          <cell r="CB63">
            <v>2179.6639584607351</v>
          </cell>
          <cell r="CC63">
            <v>2240.4513995333455</v>
          </cell>
          <cell r="CD63">
            <v>2304.7266446019248</v>
          </cell>
          <cell r="CE63">
            <v>2362.8289969868474</v>
          </cell>
          <cell r="CF63">
            <v>2423.936643460645</v>
          </cell>
          <cell r="CG63">
            <v>2488.2889437295121</v>
          </cell>
          <cell r="CH63">
            <v>2556.1513694675896</v>
          </cell>
          <cell r="CI63">
            <v>2627.8191648732227</v>
          </cell>
          <cell r="CJ63">
            <v>2690.6856520711467</v>
          </cell>
          <cell r="CK63">
            <v>2756.6338298179885</v>
          </cell>
          <cell r="CL63">
            <v>2825.8959863460786</v>
          </cell>
          <cell r="CM63">
            <v>2898.7283571281941</v>
          </cell>
          <cell r="CN63">
            <v>2959.7542172782619</v>
          </cell>
          <cell r="CO63">
            <v>3039.7475745019983</v>
          </cell>
          <cell r="CP63">
            <v>3106.9243164799432</v>
          </cell>
          <cell r="CS63">
            <v>5.6256050104323245</v>
          </cell>
          <cell r="CT63">
            <v>8.7898513334617867</v>
          </cell>
          <cell r="CU63">
            <v>12.656838667034748</v>
          </cell>
          <cell r="CV63">
            <v>17.22806479578184</v>
          </cell>
          <cell r="CW63">
            <v>22.499673164282797</v>
          </cell>
          <cell r="CX63">
            <v>28.479190754296148</v>
          </cell>
          <cell r="CY63">
            <v>35.157169868096005</v>
          </cell>
          <cell r="CZ63">
            <v>42.534766745031853</v>
          </cell>
          <cell r="DA63">
            <v>50.618085654102345</v>
          </cell>
          <cell r="DB63">
            <v>59.406098805910403</v>
          </cell>
          <cell r="DC63">
            <v>68.912259183127361</v>
          </cell>
          <cell r="DD63">
            <v>79.083519405808644</v>
          </cell>
          <cell r="DE63">
            <v>89.998692657131187</v>
          </cell>
          <cell r="DF63">
            <v>101.57089781142801</v>
          </cell>
          <cell r="DG63">
            <v>113.86984507525001</v>
          </cell>
          <cell r="DH63">
            <v>126.8238457994069</v>
          </cell>
          <cell r="DI63">
            <v>140.62867947238402</v>
          </cell>
          <cell r="DJ63">
            <v>154.97532726609137</v>
          </cell>
          <cell r="DK63">
            <v>170.03443040756886</v>
          </cell>
          <cell r="DL63">
            <v>185.8037525824644</v>
          </cell>
          <cell r="DM63">
            <v>202.39823121720866</v>
          </cell>
          <cell r="DN63">
            <v>219.42538400214843</v>
          </cell>
          <cell r="DO63">
            <v>237.52232288892355</v>
          </cell>
          <cell r="DP63">
            <v>255.99628133583985</v>
          </cell>
          <cell r="DQ63">
            <v>275.3744858991106</v>
          </cell>
          <cell r="DR63">
            <v>295.38032461827669</v>
          </cell>
          <cell r="DS63">
            <v>316.33407762323458</v>
          </cell>
          <cell r="DT63">
            <v>337.16583395452079</v>
          </cell>
          <cell r="DU63">
            <v>359.99477062852475</v>
          </cell>
          <cell r="DV63">
            <v>381.87290586009254</v>
          </cell>
          <cell r="DW63">
            <v>405.39000563446774</v>
          </cell>
          <cell r="DX63">
            <v>430.6479499107586</v>
          </cell>
          <cell r="DY63">
            <v>454.73023658339969</v>
          </cell>
          <cell r="DZ63">
            <v>479.99302750469968</v>
          </cell>
          <cell r="EA63">
            <v>506.36627077418871</v>
          </cell>
          <cell r="EB63">
            <v>533.73742054576644</v>
          </cell>
          <cell r="EC63">
            <v>561.94305659086785</v>
          </cell>
          <cell r="ED63">
            <v>590.76064923655338</v>
          </cell>
          <cell r="EE63">
            <v>619.90130906436548</v>
          </cell>
          <cell r="EF63">
            <v>649.00465690776298</v>
          </cell>
          <cell r="EI63">
            <v>0.26040424209355478</v>
          </cell>
          <cell r="EJ63">
            <v>1.0416022012061292</v>
          </cell>
          <cell r="EK63">
            <v>2.3436049527137905</v>
          </cell>
          <cell r="EL63">
            <v>4.1662512965527485</v>
          </cell>
          <cell r="EM63">
            <v>6.5094908030958836</v>
          </cell>
          <cell r="EN63">
            <v>9.3744198108551622</v>
          </cell>
          <cell r="EO63">
            <v>12.758240251958011</v>
          </cell>
          <cell r="EP63">
            <v>16.662485530150182</v>
          </cell>
          <cell r="EQ63">
            <v>21.087960064373</v>
          </cell>
          <cell r="ER63">
            <v>26.028738615118872</v>
          </cell>
          <cell r="ES63">
            <v>31.505339993257092</v>
          </cell>
          <cell r="ET63">
            <v>37.484924930752825</v>
          </cell>
          <cell r="EU63">
            <v>43.976727572391582</v>
          </cell>
          <cell r="EV63">
            <v>51.021147822413567</v>
          </cell>
          <cell r="EW63">
            <v>58.557746703726515</v>
          </cell>
          <cell r="EX63">
            <v>66.629794012341776</v>
          </cell>
          <cell r="EY63">
            <v>75.174406068494761</v>
          </cell>
          <cell r="EZ63">
            <v>84.255106495728825</v>
          </cell>
          <cell r="FA63">
            <v>93.871958514832457</v>
          </cell>
          <cell r="FB63">
            <v>103.96762197774841</v>
          </cell>
          <cell r="FC63">
            <v>114.79758260043053</v>
          </cell>
          <cell r="FD63">
            <v>125.80556997307454</v>
          </cell>
          <cell r="FE63">
            <v>137.4135652074979</v>
          </cell>
          <cell r="FF63">
            <v>149.73597730490937</v>
          </cell>
          <cell r="FG63">
            <v>162.54524969972465</v>
          </cell>
          <cell r="FH63">
            <v>175.48675047199569</v>
          </cell>
          <cell r="FI63">
            <v>189.35683727906067</v>
          </cell>
          <cell r="FJ63">
            <v>204.08459128965427</v>
          </cell>
          <cell r="FK63">
            <v>218.66206209605812</v>
          </cell>
          <cell r="FL63">
            <v>233.48660867884175</v>
          </cell>
          <cell r="FM63">
            <v>249.33411605523372</v>
          </cell>
          <cell r="FN63">
            <v>266.19729298650554</v>
          </cell>
          <cell r="FO63">
            <v>282.5786648625982</v>
          </cell>
          <cell r="FP63">
            <v>299.47195460981874</v>
          </cell>
          <cell r="FQ63">
            <v>318.51352397807312</v>
          </cell>
          <cell r="FR63">
            <v>335.99292468418685</v>
          </cell>
          <cell r="FS63">
            <v>355.5021912787526</v>
          </cell>
          <cell r="FT63">
            <v>374.84924930752823</v>
          </cell>
          <cell r="FU63">
            <v>393.59171177290466</v>
          </cell>
          <cell r="FV63">
            <v>414.30706502411016</v>
          </cell>
          <cell r="FY63">
            <v>3.6978191919385894E-2</v>
          </cell>
          <cell r="FZ63">
            <v>0.1198087676232836</v>
          </cell>
          <cell r="GA63">
            <v>0.24997155906336091</v>
          </cell>
          <cell r="GB63">
            <v>0.42746175262822517</v>
          </cell>
          <cell r="GC63">
            <v>0.65228233202489394</v>
          </cell>
          <cell r="GD63">
            <v>0.92444925983998361</v>
          </cell>
          <cell r="GE63">
            <v>1.2438383290582511</v>
          </cell>
          <cell r="GF63">
            <v>1.6105799629358308</v>
          </cell>
          <cell r="GG63">
            <v>2.0247819281455044</v>
          </cell>
          <cell r="GH63">
            <v>2.4859233620425174</v>
          </cell>
          <cell r="GI63">
            <v>2.9949285336979963</v>
          </cell>
          <cell r="GJ63">
            <v>3.5505019890431813</v>
          </cell>
          <cell r="GK63">
            <v>4.1538006110037493</v>
          </cell>
          <cell r="GL63">
            <v>4.8054088812390585</v>
          </cell>
          <cell r="GM63">
            <v>5.5038321069563718</v>
          </cell>
          <cell r="GN63">
            <v>6.2475179230279059</v>
          </cell>
          <cell r="GO63">
            <v>7.0382528026813809</v>
          </cell>
          <cell r="GP63">
            <v>7.8781719310166824</v>
          </cell>
          <cell r="GQ63">
            <v>8.7678234487948448</v>
          </cell>
          <cell r="GR63">
            <v>9.6976397611179426</v>
          </cell>
          <cell r="GS63">
            <v>10.679148283653237</v>
          </cell>
          <cell r="GT63">
            <v>11.712614246587421</v>
          </cell>
          <cell r="GU63">
            <v>12.792844990573204</v>
          </cell>
          <cell r="GV63">
            <v>13.902134477368403</v>
          </cell>
          <cell r="GW63">
            <v>15.073376576194311</v>
          </cell>
          <cell r="GX63">
            <v>16.286405561877498</v>
          </cell>
          <cell r="GY63">
            <v>17.560590918781141</v>
          </cell>
          <cell r="GZ63">
            <v>18.876292684867188</v>
          </cell>
          <cell r="HA63">
            <v>20.237861337546136</v>
          </cell>
          <cell r="HB63">
            <v>21.620132076888165</v>
          </cell>
          <cell r="HC63">
            <v>23.074944702622698</v>
          </cell>
          <cell r="HD63">
            <v>24.59182353765566</v>
          </cell>
          <cell r="HE63">
            <v>26.154863169286319</v>
          </cell>
          <cell r="HF63">
            <v>27.741787451467737</v>
          </cell>
          <cell r="HG63">
            <v>29.393084323578911</v>
          </cell>
          <cell r="HH63">
            <v>31.095958226456275</v>
          </cell>
          <cell r="HI63">
            <v>32.832700574210484</v>
          </cell>
          <cell r="HJ63">
            <v>34.580099204210484</v>
          </cell>
          <cell r="HK63">
            <v>36.416210666380955</v>
          </cell>
          <cell r="HL63">
            <v>38.338805639450747</v>
          </cell>
          <cell r="HM63">
            <v>40.212037185352251</v>
          </cell>
          <cell r="HN63">
            <v>42.133431453594341</v>
          </cell>
          <cell r="HO63">
            <v>44.247653820441364</v>
          </cell>
          <cell r="HP63">
            <v>46.236312419112892</v>
          </cell>
          <cell r="HQ63">
            <v>48.412138885894677</v>
          </cell>
          <cell r="HR63">
            <v>50.594653343865332</v>
          </cell>
          <cell r="HS63">
            <v>52.756818016680093</v>
          </cell>
          <cell r="HT63">
            <v>54.867090737347297</v>
          </cell>
          <cell r="HU63">
            <v>57.153219518070102</v>
          </cell>
          <cell r="HV63">
            <v>59.638142105812278</v>
          </cell>
          <cell r="HW63">
            <v>62.035655356297191</v>
          </cell>
          <cell r="HX63">
            <v>64.297371957828858</v>
          </cell>
          <cell r="HY63">
            <v>67.092909869038806</v>
          </cell>
          <cell r="HZ63">
            <v>69.354468628669338</v>
          </cell>
          <cell r="IA63">
            <v>72.193540443878021</v>
          </cell>
        </row>
        <row r="65">
          <cell r="J65">
            <v>0.92592592592592593</v>
          </cell>
          <cell r="K65">
            <v>0.92592592592592593</v>
          </cell>
          <cell r="L65">
            <v>0.92592592592592593</v>
          </cell>
          <cell r="M65">
            <v>0.92592592592592593</v>
          </cell>
          <cell r="N65">
            <v>0.92592592592592593</v>
          </cell>
          <cell r="O65">
            <v>0.92592592592592593</v>
          </cell>
          <cell r="P65">
            <v>0.92592592592592593</v>
          </cell>
          <cell r="Q65">
            <v>0.92592592592592593</v>
          </cell>
          <cell r="R65">
            <v>0.92592592592592593</v>
          </cell>
          <cell r="S65">
            <v>0.92592592592592593</v>
          </cell>
          <cell r="T65">
            <v>0.92592592592592593</v>
          </cell>
          <cell r="U65">
            <v>0.92592592592592593</v>
          </cell>
          <cell r="V65">
            <v>0.92592592592592593</v>
          </cell>
          <cell r="W65">
            <v>0.92592592592592593</v>
          </cell>
          <cell r="X65">
            <v>0.92592592592592593</v>
          </cell>
          <cell r="Y65">
            <v>0.92592592592592593</v>
          </cell>
          <cell r="Z65">
            <v>0.92592592592592593</v>
          </cell>
          <cell r="AA65">
            <v>0.92592592592592593</v>
          </cell>
          <cell r="AB65">
            <v>0.92592592592592593</v>
          </cell>
          <cell r="AC65">
            <v>0.92592592592592593</v>
          </cell>
          <cell r="AD65">
            <v>0.92592592592592593</v>
          </cell>
          <cell r="AE65">
            <v>0.92592592592592593</v>
          </cell>
          <cell r="AF65">
            <v>0.92592592592592593</v>
          </cell>
          <cell r="AG65">
            <v>0.92592592592592593</v>
          </cell>
          <cell r="AH65">
            <v>0.92592592592592593</v>
          </cell>
          <cell r="AI65">
            <v>0.92592592592592593</v>
          </cell>
          <cell r="AJ65">
            <v>0.92592592592592593</v>
          </cell>
          <cell r="AK65">
            <v>0.92592592592592593</v>
          </cell>
          <cell r="AL65">
            <v>0.92592592592592593</v>
          </cell>
          <cell r="AM65">
            <v>0.92592592592592593</v>
          </cell>
          <cell r="AN65">
            <v>0.92592592592592593</v>
          </cell>
          <cell r="AO65">
            <v>0.92592592592592593</v>
          </cell>
          <cell r="AP65">
            <v>0.92592592592592593</v>
          </cell>
          <cell r="AQ65">
            <v>0.92592592592592593</v>
          </cell>
          <cell r="AR65">
            <v>0.92592592592592593</v>
          </cell>
          <cell r="AS65">
            <v>0.92592592592592593</v>
          </cell>
          <cell r="AT65">
            <v>0.92592592592592593</v>
          </cell>
          <cell r="AU65">
            <v>0.92592592592592593</v>
          </cell>
          <cell r="AV65">
            <v>0.92592592592592593</v>
          </cell>
          <cell r="AW65">
            <v>0.92592592592592593</v>
          </cell>
          <cell r="AX65">
            <v>0.92592592592592593</v>
          </cell>
          <cell r="AY65">
            <v>0.92592592592592593</v>
          </cell>
          <cell r="AZ65">
            <v>0.92592592592592593</v>
          </cell>
          <cell r="BA65">
            <v>0.92592592592592593</v>
          </cell>
          <cell r="BB65">
            <v>0.92592592592592593</v>
          </cell>
          <cell r="BC65">
            <v>0.92592592592592593</v>
          </cell>
          <cell r="BD65">
            <v>0.92592592592592593</v>
          </cell>
          <cell r="BE65">
            <v>0.92592592592592593</v>
          </cell>
          <cell r="BF65">
            <v>0.92592592592592593</v>
          </cell>
          <cell r="BG65">
            <v>0.92592592592592593</v>
          </cell>
          <cell r="BH65">
            <v>0.92592592592592593</v>
          </cell>
          <cell r="BI65">
            <v>0.92592592592592593</v>
          </cell>
          <cell r="BJ65">
            <v>0.92592592592592593</v>
          </cell>
          <cell r="BK65">
            <v>0.92592592592592593</v>
          </cell>
          <cell r="BL65">
            <v>0.92592592592592593</v>
          </cell>
          <cell r="BM65">
            <v>0.92592592592592593</v>
          </cell>
          <cell r="BN65">
            <v>0.92592592592592593</v>
          </cell>
          <cell r="BO65">
            <v>0.92592592592592593</v>
          </cell>
          <cell r="BP65">
            <v>0.92592592592592593</v>
          </cell>
          <cell r="BQ65">
            <v>0.92592592592592593</v>
          </cell>
          <cell r="BR65">
            <v>0.92592592592592593</v>
          </cell>
          <cell r="BS65">
            <v>0.92592592592592593</v>
          </cell>
          <cell r="BT65">
            <v>0.92592592592592593</v>
          </cell>
          <cell r="BU65">
            <v>0.92592592592592593</v>
          </cell>
          <cell r="BV65">
            <v>0.92592592592592593</v>
          </cell>
          <cell r="BW65">
            <v>0.92592592592592593</v>
          </cell>
          <cell r="BX65">
            <v>0.92592592592592593</v>
          </cell>
          <cell r="BY65">
            <v>0.92592592592592593</v>
          </cell>
          <cell r="BZ65">
            <v>0.92592592592592593</v>
          </cell>
          <cell r="CA65">
            <v>0.92592592592592593</v>
          </cell>
          <cell r="CB65">
            <v>0.92592592592592593</v>
          </cell>
          <cell r="CC65">
            <v>0.92592592592592593</v>
          </cell>
          <cell r="CD65">
            <v>0.92592592592592593</v>
          </cell>
          <cell r="CE65">
            <v>0.92592592592592593</v>
          </cell>
          <cell r="CF65">
            <v>0.92592592592592593</v>
          </cell>
          <cell r="CG65">
            <v>0.92592592592592593</v>
          </cell>
          <cell r="CH65">
            <v>0.92592592592592593</v>
          </cell>
          <cell r="CI65">
            <v>0.92592592592592593</v>
          </cell>
          <cell r="CJ65">
            <v>0.92592592592592593</v>
          </cell>
          <cell r="CK65">
            <v>0.92592592592592593</v>
          </cell>
          <cell r="CL65">
            <v>0.92592592592592593</v>
          </cell>
          <cell r="CM65">
            <v>0.92592592592592593</v>
          </cell>
          <cell r="CN65">
            <v>0.92592592592592593</v>
          </cell>
          <cell r="CO65">
            <v>0.92592592592592593</v>
          </cell>
          <cell r="CP65">
            <v>0.92592592592592593</v>
          </cell>
          <cell r="CS65">
            <v>0.92592592592592593</v>
          </cell>
          <cell r="CT65">
            <v>0.92592592592592593</v>
          </cell>
          <cell r="CU65">
            <v>0.92592592592592593</v>
          </cell>
          <cell r="CV65">
            <v>0.92592592592592593</v>
          </cell>
          <cell r="CW65">
            <v>0.92592592592592593</v>
          </cell>
          <cell r="CX65">
            <v>0.92592592592592593</v>
          </cell>
          <cell r="CY65">
            <v>0.92592592592592593</v>
          </cell>
          <cell r="CZ65">
            <v>0.92592592592592593</v>
          </cell>
          <cell r="DA65">
            <v>0.92592592592592593</v>
          </cell>
          <cell r="DB65">
            <v>0.92592592592592593</v>
          </cell>
          <cell r="DC65">
            <v>0.92592592592592593</v>
          </cell>
          <cell r="DD65">
            <v>0.92592592592592593</v>
          </cell>
          <cell r="DE65">
            <v>0.92592592592592593</v>
          </cell>
          <cell r="DF65">
            <v>0.92592592592592593</v>
          </cell>
          <cell r="DG65">
            <v>0.92592592592592593</v>
          </cell>
          <cell r="DH65">
            <v>0.92592592592592593</v>
          </cell>
          <cell r="DI65">
            <v>0.92592592592592593</v>
          </cell>
          <cell r="DJ65">
            <v>0.92592592592592593</v>
          </cell>
          <cell r="DK65">
            <v>0.92592592592592593</v>
          </cell>
          <cell r="DL65">
            <v>0.92592592592592593</v>
          </cell>
          <cell r="DM65">
            <v>0.92592592592592593</v>
          </cell>
          <cell r="DN65">
            <v>0.92592592592592593</v>
          </cell>
          <cell r="DO65">
            <v>0.92592592592592593</v>
          </cell>
          <cell r="DP65">
            <v>0.92592592592592593</v>
          </cell>
          <cell r="DQ65">
            <v>0.92592592592592593</v>
          </cell>
          <cell r="DR65">
            <v>0.92592592592592593</v>
          </cell>
          <cell r="DS65">
            <v>0.92592592592592593</v>
          </cell>
          <cell r="DT65">
            <v>0.92592592592592593</v>
          </cell>
          <cell r="DU65">
            <v>0.92592592592592593</v>
          </cell>
          <cell r="DV65">
            <v>0.92592592592592593</v>
          </cell>
          <cell r="DW65">
            <v>0.92592592592592593</v>
          </cell>
          <cell r="DX65">
            <v>0.92592592592592593</v>
          </cell>
          <cell r="DY65">
            <v>0.92592592592592593</v>
          </cell>
          <cell r="DZ65">
            <v>0.92592592592592593</v>
          </cell>
          <cell r="EA65">
            <v>0.92592592592592593</v>
          </cell>
          <cell r="EB65">
            <v>0.92592592592592593</v>
          </cell>
          <cell r="EC65">
            <v>0.92592592592592593</v>
          </cell>
          <cell r="ED65">
            <v>0.92592592592592593</v>
          </cell>
          <cell r="EE65">
            <v>0.92592592592592593</v>
          </cell>
          <cell r="EF65">
            <v>0.92592592592592593</v>
          </cell>
          <cell r="EI65">
            <v>0.92592592592592593</v>
          </cell>
          <cell r="EJ65">
            <v>0.92592592592592593</v>
          </cell>
          <cell r="EK65">
            <v>0.92592592592592593</v>
          </cell>
          <cell r="EL65">
            <v>0.92592592592592593</v>
          </cell>
          <cell r="EM65">
            <v>0.92592592592592593</v>
          </cell>
          <cell r="EN65">
            <v>0.92592592592592593</v>
          </cell>
          <cell r="EO65">
            <v>0.92592592592592593</v>
          </cell>
          <cell r="EP65">
            <v>0.92592592592592593</v>
          </cell>
          <cell r="EQ65">
            <v>0.92592592592592593</v>
          </cell>
          <cell r="ER65">
            <v>0.92592592592592593</v>
          </cell>
          <cell r="ES65">
            <v>0.92592592592592593</v>
          </cell>
          <cell r="ET65">
            <v>0.92592592592592593</v>
          </cell>
          <cell r="EU65">
            <v>0.92592592592592593</v>
          </cell>
          <cell r="EV65">
            <v>0.92592592592592593</v>
          </cell>
          <cell r="EW65">
            <v>0.92592592592592593</v>
          </cell>
          <cell r="EX65">
            <v>0.92592592592592593</v>
          </cell>
          <cell r="EY65">
            <v>0.92592592592592593</v>
          </cell>
          <cell r="EZ65">
            <v>0.92592592592592593</v>
          </cell>
          <cell r="FA65">
            <v>0.92592592592592593</v>
          </cell>
          <cell r="FB65">
            <v>0.92592592592592593</v>
          </cell>
          <cell r="FC65">
            <v>0.92592592592592593</v>
          </cell>
          <cell r="FD65">
            <v>0.92592592592592593</v>
          </cell>
          <cell r="FE65">
            <v>0.92592592592592593</v>
          </cell>
          <cell r="FF65">
            <v>0.92592592592592593</v>
          </cell>
          <cell r="FG65">
            <v>0.92592592592592593</v>
          </cell>
          <cell r="FH65">
            <v>0.92592592592592593</v>
          </cell>
          <cell r="FI65">
            <v>0.92592592592592593</v>
          </cell>
          <cell r="FJ65">
            <v>0.92592592592592593</v>
          </cell>
          <cell r="FK65">
            <v>0.92592592592592593</v>
          </cell>
          <cell r="FL65">
            <v>0.92592592592592593</v>
          </cell>
          <cell r="FM65">
            <v>0.92592592592592593</v>
          </cell>
          <cell r="FN65">
            <v>0.92592592592592593</v>
          </cell>
          <cell r="FO65">
            <v>0.92592592592592593</v>
          </cell>
          <cell r="FP65">
            <v>0.92592592592592593</v>
          </cell>
          <cell r="FQ65">
            <v>0.92592592592592593</v>
          </cell>
          <cell r="FR65">
            <v>0.92592592592592593</v>
          </cell>
          <cell r="FS65">
            <v>0.92592592592592593</v>
          </cell>
          <cell r="FT65">
            <v>0.92592592592592593</v>
          </cell>
          <cell r="FU65">
            <v>0.92592592592592593</v>
          </cell>
          <cell r="FV65">
            <v>0.92592592592592593</v>
          </cell>
          <cell r="FY65">
            <v>0.92592592592592593</v>
          </cell>
          <cell r="FZ65">
            <v>0.92592592592592593</v>
          </cell>
          <cell r="GA65">
            <v>0.92592592592592593</v>
          </cell>
          <cell r="GB65">
            <v>0.92592592592592593</v>
          </cell>
          <cell r="GC65">
            <v>0.92592592592592593</v>
          </cell>
          <cell r="GD65">
            <v>0.92592592592592593</v>
          </cell>
          <cell r="GE65">
            <v>0.92592592592592593</v>
          </cell>
          <cell r="GF65">
            <v>0.92592592592592593</v>
          </cell>
          <cell r="GG65">
            <v>0.92592592592592593</v>
          </cell>
          <cell r="GH65">
            <v>0.92592592592592593</v>
          </cell>
          <cell r="GI65">
            <v>0.92592592592592593</v>
          </cell>
          <cell r="GJ65">
            <v>0.92592592592592593</v>
          </cell>
          <cell r="GK65">
            <v>0.92592592592592593</v>
          </cell>
          <cell r="GL65">
            <v>0.92592592592592593</v>
          </cell>
          <cell r="GM65">
            <v>0.92592592592592593</v>
          </cell>
          <cell r="GN65">
            <v>0.92592592592592593</v>
          </cell>
          <cell r="GO65">
            <v>0.92592592592592593</v>
          </cell>
          <cell r="GP65">
            <v>0.92592592592592593</v>
          </cell>
          <cell r="GQ65">
            <v>0.92592592592592593</v>
          </cell>
          <cell r="GR65">
            <v>0.92592592592592593</v>
          </cell>
          <cell r="GS65">
            <v>0.92592592592592593</v>
          </cell>
          <cell r="GT65">
            <v>0.92592592592592593</v>
          </cell>
          <cell r="GU65">
            <v>0.92592592592592593</v>
          </cell>
          <cell r="GV65">
            <v>0.92592592592592593</v>
          </cell>
          <cell r="GW65">
            <v>0.92592592592592593</v>
          </cell>
          <cell r="GX65">
            <v>0.92592592592592593</v>
          </cell>
          <cell r="GY65">
            <v>0.92592592592592593</v>
          </cell>
          <cell r="GZ65">
            <v>0.92592592592592593</v>
          </cell>
          <cell r="HA65">
            <v>0.92592592592592593</v>
          </cell>
          <cell r="HB65">
            <v>0.92592592592592593</v>
          </cell>
          <cell r="HC65">
            <v>0.92592592592592593</v>
          </cell>
          <cell r="HD65">
            <v>0.92592592592592593</v>
          </cell>
          <cell r="HE65">
            <v>0.92592592592592593</v>
          </cell>
          <cell r="HF65">
            <v>0.92592592592592593</v>
          </cell>
          <cell r="HG65">
            <v>0.92592592592592593</v>
          </cell>
          <cell r="HH65">
            <v>0.92592592592592593</v>
          </cell>
          <cell r="HI65">
            <v>0.92592592592592593</v>
          </cell>
          <cell r="HJ65">
            <v>0.92592592592592593</v>
          </cell>
          <cell r="HK65">
            <v>0.92592592592592593</v>
          </cell>
          <cell r="HL65">
            <v>0.92592592592592593</v>
          </cell>
          <cell r="HM65">
            <v>0.92592592592592593</v>
          </cell>
          <cell r="HN65">
            <v>0.92592592592592593</v>
          </cell>
          <cell r="HO65">
            <v>0.92592592592592593</v>
          </cell>
          <cell r="HP65">
            <v>0.92592592592592593</v>
          </cell>
          <cell r="HQ65">
            <v>0.92592592592592593</v>
          </cell>
          <cell r="HR65">
            <v>0.92592592592592593</v>
          </cell>
          <cell r="HS65">
            <v>0.92592592592592593</v>
          </cell>
          <cell r="HT65">
            <v>0.92592592592592593</v>
          </cell>
          <cell r="HU65">
            <v>0.92592592592592593</v>
          </cell>
          <cell r="HV65">
            <v>0.92592592592592593</v>
          </cell>
          <cell r="HW65">
            <v>0.92592592592592593</v>
          </cell>
          <cell r="HX65">
            <v>0.92592592592592593</v>
          </cell>
          <cell r="HY65">
            <v>0.92592592592592593</v>
          </cell>
          <cell r="HZ65">
            <v>0.92592592592592593</v>
          </cell>
          <cell r="IA65">
            <v>0.92592592592592593</v>
          </cell>
        </row>
        <row r="66">
          <cell r="J66">
            <v>0.99556332347405219</v>
          </cell>
          <cell r="K66">
            <v>0.99556332347405219</v>
          </cell>
          <cell r="L66">
            <v>0.99556332347405219</v>
          </cell>
          <cell r="M66">
            <v>0.99556332347405219</v>
          </cell>
          <cell r="N66">
            <v>0.99556332347405219</v>
          </cell>
          <cell r="O66">
            <v>0.99556332347405219</v>
          </cell>
          <cell r="P66">
            <v>0.99556332347405219</v>
          </cell>
          <cell r="Q66">
            <v>0.99556332347405219</v>
          </cell>
          <cell r="R66">
            <v>0.99556332347405219</v>
          </cell>
          <cell r="S66">
            <v>0.99556332347405219</v>
          </cell>
          <cell r="T66">
            <v>0.99556332347405219</v>
          </cell>
          <cell r="U66">
            <v>0.99556332347405219</v>
          </cell>
          <cell r="V66">
            <v>0.99556332347405219</v>
          </cell>
          <cell r="W66">
            <v>0.99556332347405219</v>
          </cell>
          <cell r="X66">
            <v>0.99556332347405219</v>
          </cell>
          <cell r="Y66">
            <v>0.99556332347405219</v>
          </cell>
          <cell r="Z66">
            <v>0.99556332347405219</v>
          </cell>
          <cell r="AA66">
            <v>0.99556332347405219</v>
          </cell>
          <cell r="AB66">
            <v>0.99556332347405219</v>
          </cell>
          <cell r="AC66">
            <v>0.99556332347405219</v>
          </cell>
          <cell r="AD66">
            <v>0.99556332347405219</v>
          </cell>
          <cell r="AE66">
            <v>0.99556332347405219</v>
          </cell>
          <cell r="AF66">
            <v>0.99556332347405219</v>
          </cell>
          <cell r="AG66">
            <v>0.99556332347405219</v>
          </cell>
          <cell r="AH66">
            <v>0.99556332347405219</v>
          </cell>
          <cell r="AI66">
            <v>0.99556332347405219</v>
          </cell>
          <cell r="AJ66">
            <v>0.99556332347405219</v>
          </cell>
          <cell r="AK66">
            <v>0.99556332347405219</v>
          </cell>
          <cell r="AL66">
            <v>0.99556332347405219</v>
          </cell>
          <cell r="AM66">
            <v>0.99556332347405219</v>
          </cell>
          <cell r="AN66">
            <v>0.99556332347405219</v>
          </cell>
          <cell r="AO66">
            <v>0.99556332347405219</v>
          </cell>
          <cell r="AP66">
            <v>0.99556332347405219</v>
          </cell>
          <cell r="AQ66">
            <v>0.99556332347405219</v>
          </cell>
          <cell r="AR66">
            <v>0.99556332347405219</v>
          </cell>
          <cell r="AS66">
            <v>0.99556332347405219</v>
          </cell>
          <cell r="AT66">
            <v>0.99556332347405219</v>
          </cell>
          <cell r="AU66">
            <v>0.99556332347405219</v>
          </cell>
          <cell r="AV66">
            <v>0.99556332347405219</v>
          </cell>
          <cell r="AW66">
            <v>0.99556332347405219</v>
          </cell>
          <cell r="AX66">
            <v>0.99556332347405219</v>
          </cell>
          <cell r="AY66">
            <v>0.99556332347405219</v>
          </cell>
          <cell r="AZ66">
            <v>0.99556332347405219</v>
          </cell>
          <cell r="BA66">
            <v>0.99556332347405219</v>
          </cell>
          <cell r="BB66">
            <v>0.99556332347405219</v>
          </cell>
          <cell r="BC66">
            <v>0.99556332347405219</v>
          </cell>
          <cell r="BD66">
            <v>0.99556332347405219</v>
          </cell>
          <cell r="BE66">
            <v>0.99556332347405219</v>
          </cell>
          <cell r="BF66">
            <v>0.99556332347405219</v>
          </cell>
          <cell r="BG66">
            <v>0.99556332347405219</v>
          </cell>
          <cell r="BH66">
            <v>0.99556332347405219</v>
          </cell>
          <cell r="BI66">
            <v>0.99556332347405219</v>
          </cell>
          <cell r="BJ66">
            <v>0.99556332347405219</v>
          </cell>
          <cell r="BK66">
            <v>0.99556332347405219</v>
          </cell>
          <cell r="BL66">
            <v>0.99556332347405219</v>
          </cell>
          <cell r="BM66">
            <v>0.99556332347405219</v>
          </cell>
          <cell r="BN66">
            <v>0.99556332347405219</v>
          </cell>
          <cell r="BO66">
            <v>0.99556332347405219</v>
          </cell>
          <cell r="BP66">
            <v>0.99556332347405219</v>
          </cell>
          <cell r="BQ66">
            <v>0.99556332347405219</v>
          </cell>
          <cell r="BR66">
            <v>0.99556332347405219</v>
          </cell>
          <cell r="BS66">
            <v>0.99556332347405219</v>
          </cell>
          <cell r="BT66">
            <v>0.99556332347405219</v>
          </cell>
          <cell r="BU66">
            <v>0.99556332347405219</v>
          </cell>
          <cell r="BV66">
            <v>0.99556332347405219</v>
          </cell>
          <cell r="BW66">
            <v>0.99556332347405219</v>
          </cell>
          <cell r="BX66">
            <v>0.99556332347405219</v>
          </cell>
          <cell r="BY66">
            <v>0.99556332347405219</v>
          </cell>
          <cell r="BZ66">
            <v>0.99556332347405219</v>
          </cell>
          <cell r="CA66">
            <v>0.99556332347405219</v>
          </cell>
          <cell r="CB66">
            <v>0.99556332347405219</v>
          </cell>
          <cell r="CC66">
            <v>0.99556332347405219</v>
          </cell>
          <cell r="CD66">
            <v>0.99556332347405219</v>
          </cell>
          <cell r="CE66">
            <v>0.99556332347405219</v>
          </cell>
          <cell r="CF66">
            <v>0.99556332347405219</v>
          </cell>
          <cell r="CG66">
            <v>0.99556332347405219</v>
          </cell>
          <cell r="CH66">
            <v>0.99556332347405219</v>
          </cell>
          <cell r="CI66">
            <v>0.99556332347405219</v>
          </cell>
          <cell r="CJ66">
            <v>0.99556332347405219</v>
          </cell>
          <cell r="CK66">
            <v>0.99556332347405219</v>
          </cell>
          <cell r="CL66">
            <v>0.99556332347405219</v>
          </cell>
          <cell r="CM66">
            <v>0.99556332347405219</v>
          </cell>
          <cell r="CN66">
            <v>0.99556332347405219</v>
          </cell>
          <cell r="CO66">
            <v>0.99556332347405219</v>
          </cell>
          <cell r="CP66">
            <v>0.99556332347405219</v>
          </cell>
          <cell r="CS66">
            <v>0.99654576856649391</v>
          </cell>
          <cell r="CT66">
            <v>0.99654576856649391</v>
          </cell>
          <cell r="CU66">
            <v>0.99654576856649391</v>
          </cell>
          <cell r="CV66">
            <v>0.99654576856649391</v>
          </cell>
          <cell r="CW66">
            <v>0.99654576856649391</v>
          </cell>
          <cell r="CX66">
            <v>0.99654576856649391</v>
          </cell>
          <cell r="CY66">
            <v>0.99654576856649391</v>
          </cell>
          <cell r="CZ66">
            <v>0.99654576856649391</v>
          </cell>
          <cell r="DA66">
            <v>0.99654576856649391</v>
          </cell>
          <cell r="DB66">
            <v>0.99654576856649391</v>
          </cell>
          <cell r="DC66">
            <v>0.99654576856649391</v>
          </cell>
          <cell r="DD66">
            <v>0.99654576856649391</v>
          </cell>
          <cell r="DE66">
            <v>0.99654576856649391</v>
          </cell>
          <cell r="DF66">
            <v>0.99654576856649391</v>
          </cell>
          <cell r="DG66">
            <v>0.99654576856649391</v>
          </cell>
          <cell r="DH66">
            <v>0.99654576856649391</v>
          </cell>
          <cell r="DI66">
            <v>0.99654576856649391</v>
          </cell>
          <cell r="DJ66">
            <v>0.99654576856649391</v>
          </cell>
          <cell r="DK66">
            <v>0.99654576856649391</v>
          </cell>
          <cell r="DL66">
            <v>0.99654576856649391</v>
          </cell>
          <cell r="DM66">
            <v>0.99654576856649391</v>
          </cell>
          <cell r="DN66">
            <v>0.99654576856649391</v>
          </cell>
          <cell r="DO66">
            <v>0.99654576856649391</v>
          </cell>
          <cell r="DP66">
            <v>0.99654576856649391</v>
          </cell>
          <cell r="DQ66">
            <v>0.99654576856649391</v>
          </cell>
          <cell r="DR66">
            <v>0.99654576856649391</v>
          </cell>
          <cell r="DS66">
            <v>0.99654576856649391</v>
          </cell>
          <cell r="DT66">
            <v>0.99654576856649391</v>
          </cell>
          <cell r="DU66">
            <v>0.99654576856649391</v>
          </cell>
          <cell r="DV66">
            <v>0.99654576856649391</v>
          </cell>
          <cell r="DW66">
            <v>0.99654576856649391</v>
          </cell>
          <cell r="DX66">
            <v>0.99654576856649391</v>
          </cell>
          <cell r="DY66">
            <v>0.99654576856649391</v>
          </cell>
          <cell r="DZ66">
            <v>0.99654576856649391</v>
          </cell>
          <cell r="EA66">
            <v>0.99654576856649391</v>
          </cell>
          <cell r="EB66">
            <v>0.99654576856649391</v>
          </cell>
          <cell r="EC66">
            <v>0.99654576856649391</v>
          </cell>
          <cell r="ED66">
            <v>0.99654576856649391</v>
          </cell>
          <cell r="EE66">
            <v>0.99654576856649391</v>
          </cell>
          <cell r="EF66">
            <v>0.99654576856649391</v>
          </cell>
          <cell r="EI66">
            <v>0.93564668769716086</v>
          </cell>
          <cell r="EJ66">
            <v>0.93564668769716086</v>
          </cell>
          <cell r="EK66">
            <v>0.93564668769716086</v>
          </cell>
          <cell r="EL66">
            <v>0.93564668769716086</v>
          </cell>
          <cell r="EM66">
            <v>0.93564668769716086</v>
          </cell>
          <cell r="EN66">
            <v>0.93564668769716086</v>
          </cell>
          <cell r="EO66">
            <v>0.93564668769716086</v>
          </cell>
          <cell r="EP66">
            <v>0.93564668769716086</v>
          </cell>
          <cell r="EQ66">
            <v>0.93564668769716086</v>
          </cell>
          <cell r="ER66">
            <v>0.93564668769716086</v>
          </cell>
          <cell r="ES66">
            <v>0.93564668769716086</v>
          </cell>
          <cell r="ET66">
            <v>0.93564668769716086</v>
          </cell>
          <cell r="EU66">
            <v>0.93564668769716086</v>
          </cell>
          <cell r="EV66">
            <v>0.93564668769716086</v>
          </cell>
          <cell r="EW66">
            <v>0.93564668769716086</v>
          </cell>
          <cell r="EX66">
            <v>0.93564668769716086</v>
          </cell>
          <cell r="EY66">
            <v>0.93564668769716086</v>
          </cell>
          <cell r="EZ66">
            <v>0.93564668769716086</v>
          </cell>
          <cell r="FA66">
            <v>0.93564668769716086</v>
          </cell>
          <cell r="FB66">
            <v>0.93564668769716086</v>
          </cell>
          <cell r="FC66">
            <v>0.93564668769716086</v>
          </cell>
          <cell r="FD66">
            <v>0.93564668769716086</v>
          </cell>
          <cell r="FE66">
            <v>0.93564668769716086</v>
          </cell>
          <cell r="FF66">
            <v>0.93564668769716086</v>
          </cell>
          <cell r="FG66">
            <v>0.93564668769716086</v>
          </cell>
          <cell r="FH66">
            <v>0.93564668769716086</v>
          </cell>
          <cell r="FI66">
            <v>0.93564668769716086</v>
          </cell>
          <cell r="FJ66">
            <v>0.93564668769716086</v>
          </cell>
          <cell r="FK66">
            <v>0.93564668769716086</v>
          </cell>
          <cell r="FL66">
            <v>0.93564668769716086</v>
          </cell>
          <cell r="FM66">
            <v>0.93564668769716086</v>
          </cell>
          <cell r="FN66">
            <v>0.93564668769716086</v>
          </cell>
          <cell r="FO66">
            <v>0.93564668769716086</v>
          </cell>
          <cell r="FP66">
            <v>0.93564668769716086</v>
          </cell>
          <cell r="FQ66">
            <v>0.93564668769716086</v>
          </cell>
          <cell r="FR66">
            <v>0.93564668769716086</v>
          </cell>
          <cell r="FS66">
            <v>0.93564668769716086</v>
          </cell>
          <cell r="FT66">
            <v>0.93564668769716086</v>
          </cell>
          <cell r="FU66">
            <v>0.93564668769716086</v>
          </cell>
          <cell r="FV66">
            <v>0.93564668769716086</v>
          </cell>
          <cell r="FY66">
            <v>0.99556332347405219</v>
          </cell>
          <cell r="FZ66">
            <v>0.99556332347405219</v>
          </cell>
          <cell r="GA66">
            <v>0.99556332347405219</v>
          </cell>
          <cell r="GB66">
            <v>0.99556332347405219</v>
          </cell>
          <cell r="GC66">
            <v>0.99556332347405219</v>
          </cell>
          <cell r="GD66">
            <v>0.99556332347405219</v>
          </cell>
          <cell r="GE66">
            <v>0.99556332347405219</v>
          </cell>
          <cell r="GF66">
            <v>0.99556332347405219</v>
          </cell>
          <cell r="GG66">
            <v>0.99556332347405219</v>
          </cell>
          <cell r="GH66">
            <v>0.99556332347405219</v>
          </cell>
          <cell r="GI66">
            <v>0.99556332347405219</v>
          </cell>
          <cell r="GJ66">
            <v>0.99556332347405219</v>
          </cell>
          <cell r="GK66">
            <v>0.99556332347405219</v>
          </cell>
          <cell r="GL66">
            <v>0.99556332347405219</v>
          </cell>
          <cell r="GM66">
            <v>0.99556332347405219</v>
          </cell>
          <cell r="GN66">
            <v>0.99556332347405219</v>
          </cell>
          <cell r="GO66">
            <v>0.99556332347405219</v>
          </cell>
          <cell r="GP66">
            <v>0.99556332347405219</v>
          </cell>
          <cell r="GQ66">
            <v>0.99556332347405219</v>
          </cell>
          <cell r="GR66">
            <v>0.99556332347405219</v>
          </cell>
          <cell r="GS66">
            <v>0.99556332347405219</v>
          </cell>
          <cell r="GT66">
            <v>0.99556332347405219</v>
          </cell>
          <cell r="GU66">
            <v>0.99556332347405219</v>
          </cell>
          <cell r="GV66">
            <v>0.99556332347405219</v>
          </cell>
          <cell r="GW66">
            <v>0.99556332347405219</v>
          </cell>
          <cell r="GX66">
            <v>0.99556332347405219</v>
          </cell>
          <cell r="GY66">
            <v>0.99556332347405219</v>
          </cell>
          <cell r="GZ66">
            <v>0.99556332347405219</v>
          </cell>
          <cell r="HA66">
            <v>0.99556332347405219</v>
          </cell>
          <cell r="HB66">
            <v>0.99556332347405219</v>
          </cell>
          <cell r="HC66">
            <v>0.99556332347405219</v>
          </cell>
          <cell r="HD66">
            <v>0.99556332347405219</v>
          </cell>
          <cell r="HE66">
            <v>0.99556332347405219</v>
          </cell>
          <cell r="HF66">
            <v>0.99556332347405219</v>
          </cell>
          <cell r="HG66">
            <v>0.99556332347405219</v>
          </cell>
          <cell r="HH66">
            <v>0.99556332347405219</v>
          </cell>
          <cell r="HI66">
            <v>0.99556332347405219</v>
          </cell>
          <cell r="HJ66">
            <v>0.99556332347405219</v>
          </cell>
          <cell r="HK66">
            <v>0.99556332347405219</v>
          </cell>
          <cell r="HL66">
            <v>0.99556332347405219</v>
          </cell>
          <cell r="HM66">
            <v>0.99556332347405219</v>
          </cell>
          <cell r="HN66">
            <v>0.99556332347405219</v>
          </cell>
          <cell r="HO66">
            <v>0.99556332347405219</v>
          </cell>
          <cell r="HP66">
            <v>0.99556332347405219</v>
          </cell>
          <cell r="HQ66">
            <v>0.99556332347405219</v>
          </cell>
          <cell r="HR66">
            <v>0.99556332347405219</v>
          </cell>
          <cell r="HS66">
            <v>0.99556332347405219</v>
          </cell>
          <cell r="HT66">
            <v>0.99556332347405219</v>
          </cell>
          <cell r="HU66">
            <v>0.99556332347405219</v>
          </cell>
          <cell r="HV66">
            <v>0.99556332347405219</v>
          </cell>
          <cell r="HW66">
            <v>0.99556332347405219</v>
          </cell>
          <cell r="HX66">
            <v>0.99556332347405219</v>
          </cell>
          <cell r="HY66">
            <v>0.99556332347405219</v>
          </cell>
          <cell r="HZ66">
            <v>0.99556332347405219</v>
          </cell>
          <cell r="IA66">
            <v>0.99556332347405219</v>
          </cell>
        </row>
        <row r="67">
          <cell r="J67">
            <v>1.5527645359780575</v>
          </cell>
          <cell r="K67">
            <v>3.4937175897019248</v>
          </cell>
          <cell r="L67">
            <v>6.2110581439122301</v>
          </cell>
          <cell r="M67">
            <v>9.7047202113075208</v>
          </cell>
          <cell r="N67">
            <v>13.97458780987202</v>
          </cell>
          <cell r="O67">
            <v>19.021294345840918</v>
          </cell>
          <cell r="P67">
            <v>24.843637247541579</v>
          </cell>
          <cell r="Q67">
            <v>31.44218686281328</v>
          </cell>
          <cell r="R67">
            <v>38.818880845230083</v>
          </cell>
          <cell r="S67">
            <v>46.968137610510333</v>
          </cell>
          <cell r="T67">
            <v>55.896844382920257</v>
          </cell>
          <cell r="U67">
            <v>65.602041863731017</v>
          </cell>
          <cell r="V67">
            <v>76.076802877487879</v>
          </cell>
          <cell r="W67">
            <v>87.329402764016592</v>
          </cell>
          <cell r="X67">
            <v>99.365024881579927</v>
          </cell>
          <cell r="Y67">
            <v>112.18076927227928</v>
          </cell>
          <cell r="Z67">
            <v>125.76111955536207</v>
          </cell>
          <cell r="AA67">
            <v>140.1046850830277</v>
          </cell>
          <cell r="AB67">
            <v>155.25227158047394</v>
          </cell>
          <cell r="AC67">
            <v>171.14141129323289</v>
          </cell>
          <cell r="AD67">
            <v>187.82149811855166</v>
          </cell>
          <cell r="AE67">
            <v>205.30191477512975</v>
          </cell>
          <cell r="AF67">
            <v>223.53916981768114</v>
          </cell>
          <cell r="AG67">
            <v>242.57713374225665</v>
          </cell>
          <cell r="AH67">
            <v>262.34176862712673</v>
          </cell>
          <cell r="AI67">
            <v>282.96251899956474</v>
          </cell>
          <cell r="AJ67">
            <v>304.21791948779492</v>
          </cell>
          <cell r="AK67">
            <v>326.440387158188</v>
          </cell>
          <cell r="AL67">
            <v>349.31761105606637</v>
          </cell>
          <cell r="AM67">
            <v>372.94052863827523</v>
          </cell>
          <cell r="AN67">
            <v>397.23167418176439</v>
          </cell>
          <cell r="AO67">
            <v>422.48356545004282</v>
          </cell>
          <cell r="AP67">
            <v>448.43195052526175</v>
          </cell>
          <cell r="AQ67">
            <v>475.14879450706002</v>
          </cell>
          <cell r="AR67">
            <v>502.80051872667553</v>
          </cell>
          <cell r="AS67">
            <v>531.13456435164198</v>
          </cell>
          <cell r="AT67">
            <v>560.41874033211081</v>
          </cell>
          <cell r="AU67">
            <v>590.4183767735791</v>
          </cell>
          <cell r="AV67">
            <v>620.82315545772769</v>
          </cell>
          <cell r="AW67">
            <v>652.05954063799061</v>
          </cell>
          <cell r="AX67">
            <v>683.88830449499028</v>
          </cell>
          <cell r="AY67">
            <v>716.99493057704365</v>
          </cell>
          <cell r="AZ67">
            <v>751.28599247420664</v>
          </cell>
          <cell r="BA67">
            <v>785.43535576848876</v>
          </cell>
          <cell r="BB67">
            <v>820.23312469494078</v>
          </cell>
          <cell r="BC67">
            <v>856.83856992926042</v>
          </cell>
          <cell r="BD67">
            <v>893.77126690896989</v>
          </cell>
          <cell r="BE67">
            <v>930.67744130557014</v>
          </cell>
          <cell r="BF67">
            <v>968.94828935925705</v>
          </cell>
          <cell r="BG67">
            <v>1008.5356708311332</v>
          </cell>
          <cell r="BH67">
            <v>1049.3670745085069</v>
          </cell>
          <cell r="BI67">
            <v>1089.0490227042069</v>
          </cell>
          <cell r="BJ67">
            <v>1131.8500759982589</v>
          </cell>
          <cell r="BK67">
            <v>1172.8220244506845</v>
          </cell>
          <cell r="BL67">
            <v>1216.8716779511797</v>
          </cell>
          <cell r="BM67">
            <v>1258.2216864252487</v>
          </cell>
          <cell r="BN67">
            <v>1305.761548632752</v>
          </cell>
          <cell r="BO67">
            <v>1349.96701772709</v>
          </cell>
          <cell r="BP67">
            <v>1397.2704442242655</v>
          </cell>
          <cell r="BQ67">
            <v>1443.9758629727091</v>
          </cell>
          <cell r="BR67">
            <v>1489.6187781816166</v>
          </cell>
          <cell r="BS67">
            <v>1538.2413495762685</v>
          </cell>
          <cell r="BT67">
            <v>1585.2823694409863</v>
          </cell>
          <cell r="BU67">
            <v>1635.2912769943296</v>
          </cell>
          <cell r="BV67">
            <v>1688.5580938345358</v>
          </cell>
          <cell r="BW67">
            <v>1739.5548147892705</v>
          </cell>
          <cell r="BX67">
            <v>1793.727802101047</v>
          </cell>
          <cell r="BY67">
            <v>1844.7947857907566</v>
          </cell>
          <cell r="BZ67">
            <v>1898.8547062534892</v>
          </cell>
          <cell r="CA67">
            <v>1956.1786219139719</v>
          </cell>
          <cell r="CB67">
            <v>2009.2532356868314</v>
          </cell>
          <cell r="CC67">
            <v>2065.2881864828787</v>
          </cell>
          <cell r="CD67">
            <v>2124.5382574065679</v>
          </cell>
          <cell r="CE67">
            <v>2178.0980454084138</v>
          </cell>
          <cell r="CF67">
            <v>2234.4281672724246</v>
          </cell>
          <cell r="CG67">
            <v>2293.7492690584186</v>
          </cell>
          <cell r="CH67">
            <v>2356.3060673054661</v>
          </cell>
          <cell r="CI67">
            <v>2422.3707233981422</v>
          </cell>
          <cell r="CJ67">
            <v>2480.3221761110167</v>
          </cell>
          <cell r="CK67">
            <v>2541.1143863098159</v>
          </cell>
          <cell r="CL67">
            <v>2604.9614814432284</v>
          </cell>
          <cell r="CM67">
            <v>2672.099663954652</v>
          </cell>
          <cell r="CN67">
            <v>2728.3543937221189</v>
          </cell>
          <cell r="CO67">
            <v>2802.093701660554</v>
          </cell>
          <cell r="CP67">
            <v>2864.0184243491854</v>
          </cell>
          <cell r="CS67">
            <v>5.1909008044192584</v>
          </cell>
          <cell r="CT67">
            <v>8.1106381043424989</v>
          </cell>
          <cell r="CU67">
            <v>11.678813904687278</v>
          </cell>
          <cell r="CV67">
            <v>15.896810252616454</v>
          </cell>
          <cell r="CW67">
            <v>20.761068598143627</v>
          </cell>
          <cell r="CX67">
            <v>26.278534294807258</v>
          </cell>
          <cell r="CY67">
            <v>32.440489691504176</v>
          </cell>
          <cell r="CZ67">
            <v>39.248001682152143</v>
          </cell>
          <cell r="DA67">
            <v>46.706702844011147</v>
          </cell>
          <cell r="DB67">
            <v>54.81564480747506</v>
          </cell>
          <cell r="DC67">
            <v>63.587241010465817</v>
          </cell>
          <cell r="DD67">
            <v>72.972543173337797</v>
          </cell>
          <cell r="DE67">
            <v>83.044274392574508</v>
          </cell>
          <cell r="DF67">
            <v>93.722267058776254</v>
          </cell>
          <cell r="DG67">
            <v>105.0708447009839</v>
          </cell>
          <cell r="DH67">
            <v>117.02385822660042</v>
          </cell>
          <cell r="DI67">
            <v>129.7619587660167</v>
          </cell>
          <cell r="DJ67">
            <v>143.00000612891753</v>
          </cell>
          <cell r="DK67">
            <v>156.89545567895993</v>
          </cell>
          <cell r="DL67">
            <v>171.44624390725062</v>
          </cell>
          <cell r="DM67">
            <v>186.75842674523346</v>
          </cell>
          <cell r="DN67">
            <v>202.46984994761027</v>
          </cell>
          <cell r="DO67">
            <v>219.16839427318632</v>
          </cell>
          <cell r="DP67">
            <v>236.21482493887862</v>
          </cell>
          <cell r="DQ67">
            <v>254.09562842030769</v>
          </cell>
          <cell r="DR67">
            <v>272.55556723716757</v>
          </cell>
          <cell r="DS67">
            <v>291.89017269335119</v>
          </cell>
          <cell r="DT67">
            <v>311.11220845608409</v>
          </cell>
          <cell r="DU67">
            <v>332.17709757029803</v>
          </cell>
          <cell r="DV67">
            <v>352.36465598617252</v>
          </cell>
          <cell r="DW67">
            <v>374.06453216127403</v>
          </cell>
          <cell r="DX67">
            <v>397.37073354203881</v>
          </cell>
          <cell r="DY67">
            <v>419.59212324669227</v>
          </cell>
          <cell r="DZ67">
            <v>442.90279676039739</v>
          </cell>
          <cell r="EA67">
            <v>467.238115263716</v>
          </cell>
          <cell r="EB67">
            <v>492.49422960229515</v>
          </cell>
          <cell r="EC67">
            <v>518.52034742680667</v>
          </cell>
          <cell r="ED67">
            <v>545.11113447433513</v>
          </cell>
          <cell r="EE67">
            <v>572.00002451567013</v>
          </cell>
          <cell r="EF67">
            <v>598.85448576053727</v>
          </cell>
          <cell r="EI67">
            <v>0.22559848757141124</v>
          </cell>
          <cell r="EJ67">
            <v>0.90238115690424681</v>
          </cell>
          <cell r="EK67">
            <v>2.0303576030345551</v>
          </cell>
          <cell r="EL67">
            <v>3.6093881719755379</v>
          </cell>
          <cell r="EM67">
            <v>5.6394291745479581</v>
          </cell>
          <cell r="EN67">
            <v>8.1214304121382206</v>
          </cell>
          <cell r="EO67">
            <v>11.052967807952873</v>
          </cell>
          <cell r="EP67">
            <v>14.435369810265637</v>
          </cell>
          <cell r="EQ67">
            <v>18.269333319000562</v>
          </cell>
          <cell r="ER67">
            <v>22.549725064973295</v>
          </cell>
          <cell r="ES67">
            <v>27.29432130505916</v>
          </cell>
          <cell r="ET67">
            <v>32.474672083366308</v>
          </cell>
          <cell r="EU67">
            <v>38.098777304507955</v>
          </cell>
          <cell r="EV67">
            <v>44.201637002359689</v>
          </cell>
          <cell r="EW67">
            <v>50.730890502176905</v>
          </cell>
          <cell r="EX67">
            <v>57.724024138510835</v>
          </cell>
          <cell r="EY67">
            <v>65.126559294063398</v>
          </cell>
          <cell r="EZ67">
            <v>72.993528994722425</v>
          </cell>
          <cell r="FA67">
            <v>81.324988011155824</v>
          </cell>
          <cell r="FB67">
            <v>90.071260306695223</v>
          </cell>
          <cell r="FC67">
            <v>99.453683255309315</v>
          </cell>
          <cell r="FD67">
            <v>108.99033781403759</v>
          </cell>
          <cell r="FE67">
            <v>119.04680289912336</v>
          </cell>
          <cell r="FF67">
            <v>129.72219555040343</v>
          </cell>
          <cell r="FG67">
            <v>140.81937452079194</v>
          </cell>
          <cell r="FH67">
            <v>152.03110816098237</v>
          </cell>
          <cell r="FI67">
            <v>164.0473125860772</v>
          </cell>
          <cell r="FJ67">
            <v>176.80654800943876</v>
          </cell>
          <cell r="FK67">
            <v>189.43558715297007</v>
          </cell>
          <cell r="FL67">
            <v>202.27867780740874</v>
          </cell>
          <cell r="FM67">
            <v>216.00799983053605</v>
          </cell>
          <cell r="FN67">
            <v>230.61723653405053</v>
          </cell>
          <cell r="FO67">
            <v>244.80906647460748</v>
          </cell>
          <cell r="FP67">
            <v>259.44439110080685</v>
          </cell>
          <cell r="FQ67">
            <v>275.94085527484663</v>
          </cell>
          <cell r="FR67">
            <v>291.08395099114915</v>
          </cell>
          <cell r="FS67">
            <v>307.98559975837719</v>
          </cell>
          <cell r="FT67">
            <v>324.74672083366301</v>
          </cell>
          <cell r="FU67">
            <v>340.9840568753462</v>
          </cell>
          <cell r="FV67">
            <v>358.93058618457491</v>
          </cell>
          <cell r="FY67">
            <v>3.4087158929004782E-2</v>
          </cell>
          <cell r="FZ67">
            <v>0.11044186562626541</v>
          </cell>
          <cell r="GA67">
            <v>0.23042825566213881</v>
          </cell>
          <cell r="GB67">
            <v>0.39404189176351762</v>
          </cell>
          <cell r="GC67">
            <v>0.60128552436491545</v>
          </cell>
          <cell r="GD67">
            <v>0.85217386806427942</v>
          </cell>
          <cell r="GE67">
            <v>1.1465924266126335</v>
          </cell>
          <cell r="GF67">
            <v>1.4846614265010292</v>
          </cell>
          <cell r="GG67">
            <v>1.866480208976609</v>
          </cell>
          <cell r="GH67">
            <v>2.2915686335341094</v>
          </cell>
          <cell r="GI67">
            <v>2.760778707940414</v>
          </cell>
          <cell r="GJ67">
            <v>3.2729162594565393</v>
          </cell>
          <cell r="GK67">
            <v>3.8290477234624456</v>
          </cell>
          <cell r="GL67">
            <v>4.4297118856093372</v>
          </cell>
          <cell r="GM67">
            <v>5.0735309113376665</v>
          </cell>
          <cell r="GN67">
            <v>5.7590738026975652</v>
          </cell>
          <cell r="GO67">
            <v>6.4879873626741098</v>
          </cell>
          <cell r="GP67">
            <v>7.2622398430953323</v>
          </cell>
          <cell r="GQ67">
            <v>8.0823365299221503</v>
          </cell>
          <cell r="GR67">
            <v>8.9394578429932334</v>
          </cell>
          <cell r="GS67">
            <v>9.8442299603204049</v>
          </cell>
          <cell r="GT67">
            <v>10.796897375835281</v>
          </cell>
          <cell r="GU67">
            <v>11.792673403243924</v>
          </cell>
          <cell r="GV67">
            <v>12.815236299696382</v>
          </cell>
          <cell r="GW67">
            <v>13.894908222381424</v>
          </cell>
          <cell r="GX67">
            <v>15.013100045026899</v>
          </cell>
          <cell r="GY67">
            <v>16.187666904879642</v>
          </cell>
          <cell r="GZ67">
            <v>17.400504333532702</v>
          </cell>
          <cell r="HA67">
            <v>18.655622678902276</v>
          </cell>
          <cell r="HB67">
            <v>19.929824578161799</v>
          </cell>
          <cell r="HC67">
            <v>21.270896886225025</v>
          </cell>
          <cell r="HD67">
            <v>22.669182936514716</v>
          </cell>
          <cell r="HE67">
            <v>24.110020835022009</v>
          </cell>
          <cell r="HF67">
            <v>25.57287603175368</v>
          </cell>
          <cell r="HG67">
            <v>27.09507103364378</v>
          </cell>
          <cell r="HH67">
            <v>28.664810665315837</v>
          </cell>
          <cell r="HI67">
            <v>30.265770835453161</v>
          </cell>
          <cell r="HJ67">
            <v>31.876554157227979</v>
          </cell>
          <cell r="HK67">
            <v>33.569114554956897</v>
          </cell>
          <cell r="HL67">
            <v>35.341397000404925</v>
          </cell>
          <cell r="HM67">
            <v>37.068175355473571</v>
          </cell>
          <cell r="HN67">
            <v>38.839350969728287</v>
          </cell>
          <cell r="HO67">
            <v>40.788278975377729</v>
          </cell>
          <cell r="HP67">
            <v>42.621460052922799</v>
          </cell>
          <cell r="HQ67">
            <v>44.62717582011917</v>
          </cell>
          <cell r="HR67">
            <v>46.639056697255683</v>
          </cell>
          <cell r="HS67">
            <v>48.632178778334989</v>
          </cell>
          <cell r="HT67">
            <v>50.577465929468389</v>
          </cell>
          <cell r="HU67">
            <v>52.684860343196235</v>
          </cell>
          <cell r="HV67">
            <v>54.975506445074338</v>
          </cell>
          <cell r="HW67">
            <v>57.185577055931589</v>
          </cell>
          <cell r="HX67">
            <v>59.270467886095766</v>
          </cell>
          <cell r="HY67">
            <v>61.847444750708618</v>
          </cell>
          <cell r="HZ67">
            <v>63.932190079384199</v>
          </cell>
          <cell r="IA67">
            <v>66.549297275616297</v>
          </cell>
        </row>
        <row r="68">
          <cell r="J68">
            <v>0.13169456302169591</v>
          </cell>
          <cell r="K68">
            <v>0.29631254490700831</v>
          </cell>
          <cell r="L68">
            <v>0.52677825208678364</v>
          </cell>
          <cell r="M68">
            <v>0.82308608798238581</v>
          </cell>
          <cell r="N68">
            <v>1.1852262158152627</v>
          </cell>
          <cell r="O68">
            <v>1.6132523566457699</v>
          </cell>
          <cell r="P68">
            <v>2.1070625168056729</v>
          </cell>
          <cell r="Q68">
            <v>2.666705069185852</v>
          </cell>
          <cell r="R68">
            <v>3.2923443519295432</v>
          </cell>
          <cell r="S68">
            <v>3.9835069743288187</v>
          </cell>
          <cell r="T68">
            <v>4.7407770622888918</v>
          </cell>
          <cell r="U68">
            <v>5.5639036289125841</v>
          </cell>
          <cell r="V68">
            <v>6.4522991599159383</v>
          </cell>
          <cell r="W68">
            <v>7.4066655113994671</v>
          </cell>
          <cell r="X68">
            <v>8.4274422993419904</v>
          </cell>
          <cell r="Y68">
            <v>9.5143835697180634</v>
          </cell>
          <cell r="Z68">
            <v>10.666173332282185</v>
          </cell>
          <cell r="AA68">
            <v>11.882693642072212</v>
          </cell>
          <cell r="AB68">
            <v>13.167405353599037</v>
          </cell>
          <cell r="AC68">
            <v>14.515010391438494</v>
          </cell>
          <cell r="AD68">
            <v>15.929697998430129</v>
          </cell>
          <cell r="AE68">
            <v>17.412263950759268</v>
          </cell>
          <cell r="AF68">
            <v>18.959019610033266</v>
          </cell>
          <cell r="AG68">
            <v>20.573685763063736</v>
          </cell>
          <cell r="AH68">
            <v>22.249983034244565</v>
          </cell>
          <cell r="AI68">
            <v>23.998889997634876</v>
          </cell>
          <cell r="AJ68">
            <v>25.801623518583995</v>
          </cell>
          <cell r="AK68">
            <v>27.686376873845802</v>
          </cell>
          <cell r="AL68">
            <v>29.626662045597868</v>
          </cell>
          <cell r="AM68">
            <v>31.630191709113092</v>
          </cell>
          <cell r="AN68">
            <v>33.690395766794779</v>
          </cell>
          <cell r="AO68">
            <v>35.832083517251135</v>
          </cell>
          <cell r="AP68">
            <v>38.03284297203038</v>
          </cell>
          <cell r="AQ68">
            <v>40.298777704552833</v>
          </cell>
          <cell r="AR68">
            <v>42.644002401229102</v>
          </cell>
          <cell r="AS68">
            <v>45.04709679883922</v>
          </cell>
          <cell r="AT68">
            <v>47.530774568288848</v>
          </cell>
          <cell r="AU68">
            <v>50.075132660213171</v>
          </cell>
          <cell r="AV68">
            <v>52.653852066667241</v>
          </cell>
          <cell r="AW68">
            <v>55.303102485115915</v>
          </cell>
          <cell r="AX68">
            <v>58.002594295075369</v>
          </cell>
          <cell r="AY68">
            <v>60.810465388198054</v>
          </cell>
          <cell r="AZ68">
            <v>63.718791993720515</v>
          </cell>
          <cell r="BA68">
            <v>66.615100720707801</v>
          </cell>
          <cell r="BB68">
            <v>69.566402651372073</v>
          </cell>
          <cell r="BC68">
            <v>72.671018968044905</v>
          </cell>
          <cell r="BD68">
            <v>75.803390475288211</v>
          </cell>
          <cell r="BE68">
            <v>78.933512523639365</v>
          </cell>
          <cell r="BF68">
            <v>82.17937659003212</v>
          </cell>
          <cell r="BG68">
            <v>85.536899758107324</v>
          </cell>
          <cell r="BH68">
            <v>88.999932136978259</v>
          </cell>
          <cell r="BI68">
            <v>92.365475789216816</v>
          </cell>
          <cell r="BJ68">
            <v>95.995559990539505</v>
          </cell>
          <cell r="BK68">
            <v>99.470512388387306</v>
          </cell>
          <cell r="BL68">
            <v>103.20649407433598</v>
          </cell>
          <cell r="BM68">
            <v>106.7135108632699</v>
          </cell>
          <cell r="BN68">
            <v>110.74550749538321</v>
          </cell>
          <cell r="BO68">
            <v>114.49470436371644</v>
          </cell>
          <cell r="BP68">
            <v>118.50664818239147</v>
          </cell>
          <cell r="BQ68">
            <v>122.46787319127338</v>
          </cell>
          <cell r="BR68">
            <v>126.33898412548024</v>
          </cell>
          <cell r="BS68">
            <v>130.46280853313715</v>
          </cell>
          <cell r="BT68">
            <v>134.45249686748366</v>
          </cell>
          <cell r="BU68">
            <v>138.69390055415511</v>
          </cell>
          <cell r="BV68">
            <v>143.2116171845837</v>
          </cell>
          <cell r="BW68">
            <v>147.53680025391645</v>
          </cell>
          <cell r="BX68">
            <v>152.13137188812152</v>
          </cell>
          <cell r="BY68">
            <v>156.46251414828157</v>
          </cell>
          <cell r="BZ68">
            <v>161.04749624786496</v>
          </cell>
          <cell r="CA68">
            <v>165.90930745534774</v>
          </cell>
          <cell r="CB68">
            <v>170.41072277390367</v>
          </cell>
          <cell r="CC68">
            <v>175.16321305046677</v>
          </cell>
          <cell r="CD68">
            <v>180.18838719535688</v>
          </cell>
          <cell r="CE68">
            <v>184.73095157843363</v>
          </cell>
          <cell r="CF68">
            <v>189.50847618822036</v>
          </cell>
          <cell r="CG68">
            <v>194.53967467109351</v>
          </cell>
          <cell r="CH68">
            <v>199.84530216212352</v>
          </cell>
          <cell r="CI68">
            <v>205.44844147508047</v>
          </cell>
          <cell r="CJ68">
            <v>210.36347596013002</v>
          </cell>
          <cell r="CK68">
            <v>215.51944350817257</v>
          </cell>
          <cell r="CL68">
            <v>220.93450490285022</v>
          </cell>
          <cell r="CM68">
            <v>226.62869317354216</v>
          </cell>
          <cell r="CN68">
            <v>231.39982355614302</v>
          </cell>
          <cell r="CO68">
            <v>237.65387284144435</v>
          </cell>
          <cell r="CP68">
            <v>242.90589213075782</v>
          </cell>
          <cell r="CS68">
            <v>0.43470420601306614</v>
          </cell>
          <cell r="CT68">
            <v>0.67921322911928783</v>
          </cell>
          <cell r="CU68">
            <v>0.97802476234747004</v>
          </cell>
          <cell r="CV68">
            <v>1.3312545431653859</v>
          </cell>
          <cell r="CW68">
            <v>1.7386045661391698</v>
          </cell>
          <cell r="CX68">
            <v>2.20065645948889</v>
          </cell>
          <cell r="CY68">
            <v>2.7166801765918294</v>
          </cell>
          <cell r="CZ68">
            <v>3.2867650628797094</v>
          </cell>
          <cell r="DA68">
            <v>3.9113828100911974</v>
          </cell>
          <cell r="DB68">
            <v>4.5904539984353434</v>
          </cell>
          <cell r="DC68">
            <v>5.3250181726615438</v>
          </cell>
          <cell r="DD68">
            <v>6.110976232470847</v>
          </cell>
          <cell r="DE68">
            <v>6.9544182645566792</v>
          </cell>
          <cell r="DF68">
            <v>7.8486307526517578</v>
          </cell>
          <cell r="DG68">
            <v>8.7990003742661145</v>
          </cell>
          <cell r="DH68">
            <v>9.7999875728064723</v>
          </cell>
          <cell r="DI68">
            <v>10.866720706367317</v>
          </cell>
          <cell r="DJ68">
            <v>11.975321137173836</v>
          </cell>
          <cell r="DK68">
            <v>13.138974728608929</v>
          </cell>
          <cell r="DL68">
            <v>14.357508675213779</v>
          </cell>
          <cell r="DM68">
            <v>15.639804471975197</v>
          </cell>
          <cell r="DN68">
            <v>16.955534054538163</v>
          </cell>
          <cell r="DO68">
            <v>18.353928615737232</v>
          </cell>
          <cell r="DP68">
            <v>19.781456396961232</v>
          </cell>
          <cell r="DQ68">
            <v>21.278857478802905</v>
          </cell>
          <cell r="DR68">
            <v>22.824757381109123</v>
          </cell>
          <cell r="DS68">
            <v>24.443904929883388</v>
          </cell>
          <cell r="DT68">
            <v>26.053625498436702</v>
          </cell>
          <cell r="DU68">
            <v>27.817673058226717</v>
          </cell>
          <cell r="DV68">
            <v>29.508249873920022</v>
          </cell>
          <cell r="DW68">
            <v>31.325473473193711</v>
          </cell>
          <cell r="DX68">
            <v>33.277216368719792</v>
          </cell>
          <cell r="DY68">
            <v>35.13811333670742</v>
          </cell>
          <cell r="DZ68">
            <v>37.090230744302289</v>
          </cell>
          <cell r="EA68">
            <v>39.128155510472709</v>
          </cell>
          <cell r="EB68">
            <v>41.243190943471291</v>
          </cell>
          <cell r="EC68">
            <v>43.422709164061189</v>
          </cell>
          <cell r="ED68">
            <v>45.649514762218246</v>
          </cell>
          <cell r="EE68">
            <v>47.901284548695344</v>
          </cell>
          <cell r="EF68">
            <v>50.150171147225706</v>
          </cell>
          <cell r="EI68">
            <v>3.4805754522143545E-2</v>
          </cell>
          <cell r="EJ68">
            <v>0.13922104430188242</v>
          </cell>
          <cell r="EK68">
            <v>0.3132473496792354</v>
          </cell>
          <cell r="EL68">
            <v>0.55686312457721066</v>
          </cell>
          <cell r="EM68">
            <v>0.87006162854792546</v>
          </cell>
          <cell r="EN68">
            <v>1.2529893987169416</v>
          </cell>
          <cell r="EO68">
            <v>1.7052724440051374</v>
          </cell>
          <cell r="EP68">
            <v>2.2271157198845444</v>
          </cell>
          <cell r="EQ68">
            <v>2.8186267453724376</v>
          </cell>
          <cell r="ER68">
            <v>3.4790135501455772</v>
          </cell>
          <cell r="ES68">
            <v>4.2110186881979317</v>
          </cell>
          <cell r="ET68">
            <v>5.0102528473865178</v>
          </cell>
          <cell r="EU68">
            <v>5.8779502678836266</v>
          </cell>
          <cell r="EV68">
            <v>6.8195108200538783</v>
          </cell>
          <cell r="EW68">
            <v>7.8268562015496101</v>
          </cell>
          <cell r="EX68">
            <v>8.9057698738309412</v>
          </cell>
          <cell r="EY68">
            <v>10.047846774431363</v>
          </cell>
          <cell r="EZ68">
            <v>11.2615775010064</v>
          </cell>
          <cell r="FA68">
            <v>12.546970503676633</v>
          </cell>
          <cell r="FB68">
            <v>13.896361671053185</v>
          </cell>
          <cell r="FC68">
            <v>15.343899345121216</v>
          </cell>
          <cell r="FD68">
            <v>16.815232159036952</v>
          </cell>
          <cell r="FE68">
            <v>18.366762308374533</v>
          </cell>
          <cell r="FF68">
            <v>20.013781754505942</v>
          </cell>
          <cell r="FG68">
            <v>21.725875178932711</v>
          </cell>
          <cell r="FH68">
            <v>23.455642311013321</v>
          </cell>
          <cell r="FI68">
            <v>25.309524692983473</v>
          </cell>
          <cell r="FJ68">
            <v>27.278043280215513</v>
          </cell>
          <cell r="FK68">
            <v>29.22647494308805</v>
          </cell>
          <cell r="FL68">
            <v>31.207930871433007</v>
          </cell>
          <cell r="FM68">
            <v>33.326116224697671</v>
          </cell>
          <cell r="FN68">
            <v>35.580056452455011</v>
          </cell>
          <cell r="FO68">
            <v>37.769598387990726</v>
          </cell>
          <cell r="FP68">
            <v>40.027563509011884</v>
          </cell>
          <cell r="FQ68">
            <v>42.572668703226498</v>
          </cell>
          <cell r="FR68">
            <v>44.908973693037694</v>
          </cell>
          <cell r="FS68">
            <v>47.516591520375414</v>
          </cell>
          <cell r="FT68">
            <v>50.10252847386522</v>
          </cell>
          <cell r="FU68">
            <v>52.607654897558461</v>
          </cell>
          <cell r="FV68">
            <v>55.376478839535253</v>
          </cell>
          <cell r="FY68">
            <v>2.8910329903811122E-3</v>
          </cell>
          <cell r="FZ68">
            <v>9.3669019970181872E-3</v>
          </cell>
          <cell r="GA68">
            <v>1.9543303401222095E-2</v>
          </cell>
          <cell r="GB68">
            <v>3.3419860864707551E-2</v>
          </cell>
          <cell r="GC68">
            <v>5.0996807659978494E-2</v>
          </cell>
          <cell r="GD68">
            <v>7.227539177570419E-2</v>
          </cell>
          <cell r="GE68">
            <v>9.7245902445617594E-2</v>
          </cell>
          <cell r="GF68">
            <v>0.12591853643480166</v>
          </cell>
          <cell r="GG68">
            <v>0.15830171916889535</v>
          </cell>
          <cell r="GH68">
            <v>0.19435472850840796</v>
          </cell>
          <cell r="GI68">
            <v>0.23414982575758225</v>
          </cell>
          <cell r="GJ68">
            <v>0.27758572958664196</v>
          </cell>
          <cell r="GK68">
            <v>0.32475288754130371</v>
          </cell>
          <cell r="GL68">
            <v>0.37569699562972136</v>
          </cell>
          <cell r="GM68">
            <v>0.43030119561870528</v>
          </cell>
          <cell r="GN68">
            <v>0.48844412033034068</v>
          </cell>
          <cell r="GO68">
            <v>0.55026544000727107</v>
          </cell>
          <cell r="GP68">
            <v>0.61593208792135012</v>
          </cell>
          <cell r="GQ68">
            <v>0.68548691887269442</v>
          </cell>
          <cell r="GR68">
            <v>0.75818191812470914</v>
          </cell>
          <cell r="GS68">
            <v>0.83491832333283256</v>
          </cell>
          <cell r="GT68">
            <v>0.91571687075214037</v>
          </cell>
          <cell r="GU68">
            <v>1.0001715873292802</v>
          </cell>
          <cell r="GV68">
            <v>1.0868981776720208</v>
          </cell>
          <cell r="GW68">
            <v>1.1784683538128871</v>
          </cell>
          <cell r="GX68">
            <v>1.2733055168505985</v>
          </cell>
          <cell r="GY68">
            <v>1.3729240139014998</v>
          </cell>
          <cell r="GZ68">
            <v>1.4757883513344865</v>
          </cell>
          <cell r="HA68">
            <v>1.5822386586438597</v>
          </cell>
          <cell r="HB68">
            <v>1.6903074987263658</v>
          </cell>
          <cell r="HC68">
            <v>1.8040478163976736</v>
          </cell>
          <cell r="HD68">
            <v>1.9226406011409445</v>
          </cell>
          <cell r="HE68">
            <v>2.0448423342643096</v>
          </cell>
          <cell r="HF68">
            <v>2.1689114197140569</v>
          </cell>
          <cell r="HG68">
            <v>2.2980132899351311</v>
          </cell>
          <cell r="HH68">
            <v>2.4311475611404383</v>
          </cell>
          <cell r="HI68">
            <v>2.5669297387573238</v>
          </cell>
          <cell r="HJ68">
            <v>2.7035450469825051</v>
          </cell>
          <cell r="HK68">
            <v>2.8470961114240581</v>
          </cell>
          <cell r="HL68">
            <v>2.9974086390458226</v>
          </cell>
          <cell r="HM68">
            <v>3.1438618298786807</v>
          </cell>
          <cell r="HN68">
            <v>3.294080483866054</v>
          </cell>
          <cell r="HO68">
            <v>3.4593748450636355</v>
          </cell>
          <cell r="HP68">
            <v>3.6148523661900924</v>
          </cell>
          <cell r="HQ68">
            <v>3.7849630657755071</v>
          </cell>
          <cell r="HR68">
            <v>3.9555966466096493</v>
          </cell>
          <cell r="HS68">
            <v>4.1246392383451038</v>
          </cell>
          <cell r="HT68">
            <v>4.2896248078789085</v>
          </cell>
          <cell r="HU68">
            <v>4.4683591748738678</v>
          </cell>
          <cell r="HV68">
            <v>4.6626356607379407</v>
          </cell>
          <cell r="HW68">
            <v>4.8500783003656025</v>
          </cell>
          <cell r="HX68">
            <v>5.0269040717330924</v>
          </cell>
          <cell r="HY68">
            <v>5.2454651183301877</v>
          </cell>
          <cell r="HZ68">
            <v>5.4222785492851386</v>
          </cell>
          <cell r="IA68">
            <v>5.644243168261724</v>
          </cell>
        </row>
        <row r="70">
          <cell r="J70">
            <v>0.02</v>
          </cell>
          <cell r="K70">
            <v>0.02</v>
          </cell>
          <cell r="L70">
            <v>0.02</v>
          </cell>
          <cell r="M70">
            <v>0.02</v>
          </cell>
          <cell r="N70">
            <v>0.02</v>
          </cell>
          <cell r="O70">
            <v>0.02</v>
          </cell>
          <cell r="P70">
            <v>0.02</v>
          </cell>
          <cell r="Q70">
            <v>0.02</v>
          </cell>
          <cell r="R70">
            <v>0.02</v>
          </cell>
          <cell r="S70">
            <v>0.02</v>
          </cell>
          <cell r="T70">
            <v>0.02</v>
          </cell>
          <cell r="U70">
            <v>0.02</v>
          </cell>
          <cell r="V70">
            <v>0.02</v>
          </cell>
          <cell r="W70">
            <v>0.02</v>
          </cell>
          <cell r="X70">
            <v>0.02</v>
          </cell>
          <cell r="Y70">
            <v>0.02</v>
          </cell>
          <cell r="Z70">
            <v>0.02</v>
          </cell>
          <cell r="AA70">
            <v>0.02</v>
          </cell>
          <cell r="AB70">
            <v>0.02</v>
          </cell>
          <cell r="AC70">
            <v>0.02</v>
          </cell>
          <cell r="AD70">
            <v>0.02</v>
          </cell>
          <cell r="AE70">
            <v>0.02</v>
          </cell>
          <cell r="AF70">
            <v>0.02</v>
          </cell>
          <cell r="AG70">
            <v>0.02</v>
          </cell>
          <cell r="AH70">
            <v>0.02</v>
          </cell>
          <cell r="AI70">
            <v>0.02</v>
          </cell>
          <cell r="AJ70">
            <v>0.02</v>
          </cell>
          <cell r="AK70">
            <v>0.02</v>
          </cell>
          <cell r="AL70">
            <v>0.02</v>
          </cell>
          <cell r="AM70">
            <v>0.02</v>
          </cell>
          <cell r="AN70">
            <v>0.02</v>
          </cell>
          <cell r="AO70">
            <v>0.02</v>
          </cell>
          <cell r="AP70">
            <v>0.02</v>
          </cell>
          <cell r="AQ70">
            <v>0.02</v>
          </cell>
          <cell r="AR70">
            <v>0.02</v>
          </cell>
          <cell r="AS70">
            <v>0.02</v>
          </cell>
          <cell r="AT70">
            <v>0.02</v>
          </cell>
          <cell r="AU70">
            <v>0.02</v>
          </cell>
          <cell r="AV70">
            <v>0.02</v>
          </cell>
          <cell r="AW70">
            <v>0.02</v>
          </cell>
          <cell r="AX70">
            <v>0.02</v>
          </cell>
          <cell r="AY70">
            <v>0.02</v>
          </cell>
          <cell r="AZ70">
            <v>0.02</v>
          </cell>
          <cell r="BA70">
            <v>0.02</v>
          </cell>
          <cell r="BB70">
            <v>0.02</v>
          </cell>
          <cell r="BC70">
            <v>0.02</v>
          </cell>
          <cell r="BD70">
            <v>0.02</v>
          </cell>
          <cell r="BE70">
            <v>0.02</v>
          </cell>
          <cell r="BF70">
            <v>0.02</v>
          </cell>
          <cell r="BG70">
            <v>0.02</v>
          </cell>
          <cell r="BH70">
            <v>0.02</v>
          </cell>
          <cell r="BI70">
            <v>0.02</v>
          </cell>
          <cell r="BJ70">
            <v>0.02</v>
          </cell>
          <cell r="BK70">
            <v>0.02</v>
          </cell>
          <cell r="BL70">
            <v>0.02</v>
          </cell>
          <cell r="BM70">
            <v>0.02</v>
          </cell>
          <cell r="BN70">
            <v>0.02</v>
          </cell>
          <cell r="BO70">
            <v>0.02</v>
          </cell>
          <cell r="BP70">
            <v>0.02</v>
          </cell>
          <cell r="BQ70">
            <v>0.02</v>
          </cell>
          <cell r="BR70">
            <v>0.02</v>
          </cell>
          <cell r="BS70">
            <v>0.02</v>
          </cell>
          <cell r="BT70">
            <v>0.02</v>
          </cell>
          <cell r="BU70">
            <v>0.02</v>
          </cell>
          <cell r="BV70">
            <v>0.02</v>
          </cell>
          <cell r="BW70">
            <v>0.02</v>
          </cell>
          <cell r="BX70">
            <v>0.02</v>
          </cell>
          <cell r="BY70">
            <v>0.02</v>
          </cell>
          <cell r="BZ70">
            <v>0.02</v>
          </cell>
          <cell r="CA70">
            <v>0.02</v>
          </cell>
          <cell r="CB70">
            <v>0.02</v>
          </cell>
          <cell r="CC70">
            <v>0.02</v>
          </cell>
          <cell r="CD70">
            <v>0.02</v>
          </cell>
          <cell r="CE70">
            <v>0.02</v>
          </cell>
          <cell r="CF70">
            <v>0.02</v>
          </cell>
          <cell r="CG70">
            <v>0.02</v>
          </cell>
          <cell r="CH70">
            <v>0.02</v>
          </cell>
          <cell r="CI70">
            <v>0.02</v>
          </cell>
          <cell r="CJ70">
            <v>0.02</v>
          </cell>
          <cell r="CK70">
            <v>0.02</v>
          </cell>
          <cell r="CL70">
            <v>0.02</v>
          </cell>
          <cell r="CM70">
            <v>0.02</v>
          </cell>
          <cell r="CN70">
            <v>0.02</v>
          </cell>
          <cell r="CO70">
            <v>0.02</v>
          </cell>
          <cell r="CP70">
            <v>0.02</v>
          </cell>
          <cell r="CS70">
            <v>0.02</v>
          </cell>
          <cell r="CT70">
            <v>0.02</v>
          </cell>
          <cell r="CU70">
            <v>0.02</v>
          </cell>
          <cell r="CV70">
            <v>0.02</v>
          </cell>
          <cell r="CW70">
            <v>0.02</v>
          </cell>
          <cell r="CX70">
            <v>0.02</v>
          </cell>
          <cell r="CY70">
            <v>0.02</v>
          </cell>
          <cell r="CZ70">
            <v>0.02</v>
          </cell>
          <cell r="DA70">
            <v>0.02</v>
          </cell>
          <cell r="DB70">
            <v>0.02</v>
          </cell>
          <cell r="DC70">
            <v>0.02</v>
          </cell>
          <cell r="DD70">
            <v>0.02</v>
          </cell>
          <cell r="DE70">
            <v>0.02</v>
          </cell>
          <cell r="DF70">
            <v>0.02</v>
          </cell>
          <cell r="DG70">
            <v>0.02</v>
          </cell>
          <cell r="DH70">
            <v>0.02</v>
          </cell>
          <cell r="DI70">
            <v>0.02</v>
          </cell>
          <cell r="DJ70">
            <v>0.02</v>
          </cell>
          <cell r="DK70">
            <v>0.02</v>
          </cell>
          <cell r="DL70">
            <v>0.02</v>
          </cell>
          <cell r="DM70">
            <v>0.02</v>
          </cell>
          <cell r="DN70">
            <v>0.02</v>
          </cell>
          <cell r="DO70">
            <v>0.02</v>
          </cell>
          <cell r="DP70">
            <v>0.02</v>
          </cell>
          <cell r="DQ70">
            <v>0.02</v>
          </cell>
          <cell r="DR70">
            <v>0.02</v>
          </cell>
          <cell r="DS70">
            <v>0.02</v>
          </cell>
          <cell r="DT70">
            <v>0.02</v>
          </cell>
          <cell r="DU70">
            <v>0.02</v>
          </cell>
          <cell r="DV70">
            <v>0.02</v>
          </cell>
          <cell r="DW70">
            <v>0.02</v>
          </cell>
          <cell r="DX70">
            <v>0.02</v>
          </cell>
          <cell r="DY70">
            <v>0.02</v>
          </cell>
          <cell r="DZ70">
            <v>0.02</v>
          </cell>
          <cell r="EA70">
            <v>0.02</v>
          </cell>
          <cell r="EB70">
            <v>0.02</v>
          </cell>
          <cell r="EC70">
            <v>0.02</v>
          </cell>
          <cell r="ED70">
            <v>0.02</v>
          </cell>
          <cell r="EE70">
            <v>0.02</v>
          </cell>
          <cell r="EF70">
            <v>0.02</v>
          </cell>
          <cell r="EI70">
            <v>0.02</v>
          </cell>
          <cell r="EJ70">
            <v>0.02</v>
          </cell>
          <cell r="EK70">
            <v>0.02</v>
          </cell>
          <cell r="EL70">
            <v>0.02</v>
          </cell>
          <cell r="EM70">
            <v>0.02</v>
          </cell>
          <cell r="EN70">
            <v>0.02</v>
          </cell>
          <cell r="EO70">
            <v>0.02</v>
          </cell>
          <cell r="EP70">
            <v>0.02</v>
          </cell>
          <cell r="EQ70">
            <v>0.02</v>
          </cell>
          <cell r="ER70">
            <v>0.02</v>
          </cell>
          <cell r="ES70">
            <v>0.02</v>
          </cell>
          <cell r="ET70">
            <v>0.02</v>
          </cell>
          <cell r="EU70">
            <v>0.02</v>
          </cell>
          <cell r="EV70">
            <v>0.02</v>
          </cell>
          <cell r="EW70">
            <v>0.02</v>
          </cell>
          <cell r="EX70">
            <v>0.02</v>
          </cell>
          <cell r="EY70">
            <v>0.02</v>
          </cell>
          <cell r="EZ70">
            <v>0.02</v>
          </cell>
          <cell r="FA70">
            <v>0.02</v>
          </cell>
          <cell r="FB70">
            <v>0.02</v>
          </cell>
          <cell r="FC70">
            <v>0.02</v>
          </cell>
          <cell r="FD70">
            <v>0.02</v>
          </cell>
          <cell r="FE70">
            <v>0.02</v>
          </cell>
          <cell r="FF70">
            <v>0.02</v>
          </cell>
          <cell r="FG70">
            <v>0.02</v>
          </cell>
          <cell r="FH70">
            <v>0.02</v>
          </cell>
          <cell r="FI70">
            <v>0.02</v>
          </cell>
          <cell r="FJ70">
            <v>0.02</v>
          </cell>
          <cell r="FK70">
            <v>0.02</v>
          </cell>
          <cell r="FL70">
            <v>0.02</v>
          </cell>
          <cell r="FM70">
            <v>0.02</v>
          </cell>
          <cell r="FN70">
            <v>0.02</v>
          </cell>
          <cell r="FO70">
            <v>0.02</v>
          </cell>
          <cell r="FP70">
            <v>0.02</v>
          </cell>
          <cell r="FQ70">
            <v>0.02</v>
          </cell>
          <cell r="FR70">
            <v>0.02</v>
          </cell>
          <cell r="FS70">
            <v>0.02</v>
          </cell>
          <cell r="FT70">
            <v>0.02</v>
          </cell>
          <cell r="FU70">
            <v>0.02</v>
          </cell>
          <cell r="FV70">
            <v>0.02</v>
          </cell>
          <cell r="FY70">
            <v>0.02</v>
          </cell>
          <cell r="FZ70">
            <v>0.02</v>
          </cell>
          <cell r="GA70">
            <v>0.02</v>
          </cell>
          <cell r="GB70">
            <v>0.02</v>
          </cell>
          <cell r="GC70">
            <v>0.02</v>
          </cell>
          <cell r="GD70">
            <v>0.02</v>
          </cell>
          <cell r="GE70">
            <v>0.02</v>
          </cell>
          <cell r="GF70">
            <v>0.02</v>
          </cell>
          <cell r="GG70">
            <v>0.02</v>
          </cell>
          <cell r="GH70">
            <v>0.02</v>
          </cell>
          <cell r="GI70">
            <v>0.02</v>
          </cell>
          <cell r="GJ70">
            <v>0.02</v>
          </cell>
          <cell r="GK70">
            <v>0.02</v>
          </cell>
          <cell r="GL70">
            <v>0.02</v>
          </cell>
          <cell r="GM70">
            <v>0.02</v>
          </cell>
          <cell r="GN70">
            <v>0.02</v>
          </cell>
          <cell r="GO70">
            <v>0.02</v>
          </cell>
          <cell r="GP70">
            <v>0.02</v>
          </cell>
          <cell r="GQ70">
            <v>0.02</v>
          </cell>
          <cell r="GR70">
            <v>0.02</v>
          </cell>
          <cell r="GS70">
            <v>0.02</v>
          </cell>
          <cell r="GT70">
            <v>0.02</v>
          </cell>
          <cell r="GU70">
            <v>0.02</v>
          </cell>
          <cell r="GV70">
            <v>0.02</v>
          </cell>
          <cell r="GW70">
            <v>0.02</v>
          </cell>
          <cell r="GX70">
            <v>0.02</v>
          </cell>
          <cell r="GY70">
            <v>0.02</v>
          </cell>
          <cell r="GZ70">
            <v>0.02</v>
          </cell>
          <cell r="HA70">
            <v>0.02</v>
          </cell>
          <cell r="HB70">
            <v>0.02</v>
          </cell>
          <cell r="HC70">
            <v>0.02</v>
          </cell>
          <cell r="HD70">
            <v>0.02</v>
          </cell>
          <cell r="HE70">
            <v>0.02</v>
          </cell>
          <cell r="HF70">
            <v>0.02</v>
          </cell>
          <cell r="HG70">
            <v>0.02</v>
          </cell>
          <cell r="HH70">
            <v>0.02</v>
          </cell>
          <cell r="HI70">
            <v>0.02</v>
          </cell>
          <cell r="HJ70">
            <v>0.02</v>
          </cell>
          <cell r="HK70">
            <v>0.02</v>
          </cell>
          <cell r="HL70">
            <v>0.02</v>
          </cell>
          <cell r="HM70">
            <v>0.02</v>
          </cell>
          <cell r="HN70">
            <v>0.02</v>
          </cell>
          <cell r="HO70">
            <v>0.02</v>
          </cell>
          <cell r="HP70">
            <v>0.02</v>
          </cell>
          <cell r="HQ70">
            <v>0.02</v>
          </cell>
          <cell r="HR70">
            <v>0.02</v>
          </cell>
          <cell r="HS70">
            <v>0.02</v>
          </cell>
          <cell r="HT70">
            <v>0.02</v>
          </cell>
          <cell r="HU70">
            <v>0.02</v>
          </cell>
          <cell r="HV70">
            <v>0.02</v>
          </cell>
          <cell r="HW70">
            <v>0.02</v>
          </cell>
          <cell r="HX70">
            <v>0.02</v>
          </cell>
          <cell r="HY70">
            <v>0.02</v>
          </cell>
          <cell r="HZ70">
            <v>0.02</v>
          </cell>
          <cell r="IA70">
            <v>0.02</v>
          </cell>
        </row>
        <row r="71">
          <cell r="J71">
            <v>4</v>
          </cell>
          <cell r="K71">
            <v>7</v>
          </cell>
          <cell r="L71">
            <v>11</v>
          </cell>
          <cell r="M71">
            <v>15</v>
          </cell>
          <cell r="N71">
            <v>20</v>
          </cell>
          <cell r="O71">
            <v>26</v>
          </cell>
          <cell r="P71">
            <v>33</v>
          </cell>
          <cell r="Q71">
            <v>40</v>
          </cell>
          <cell r="R71">
            <v>48</v>
          </cell>
          <cell r="S71">
            <v>56</v>
          </cell>
          <cell r="T71">
            <v>66</v>
          </cell>
          <cell r="U71">
            <v>76</v>
          </cell>
          <cell r="V71">
            <v>87</v>
          </cell>
          <cell r="W71">
            <v>99</v>
          </cell>
          <cell r="X71">
            <v>111</v>
          </cell>
          <cell r="Y71">
            <v>124</v>
          </cell>
          <cell r="Z71">
            <v>138</v>
          </cell>
          <cell r="AA71">
            <v>153</v>
          </cell>
          <cell r="AB71">
            <v>168</v>
          </cell>
          <cell r="AC71">
            <v>184</v>
          </cell>
          <cell r="AD71">
            <v>201</v>
          </cell>
          <cell r="AE71">
            <v>219</v>
          </cell>
          <cell r="AF71">
            <v>237</v>
          </cell>
          <cell r="AG71">
            <v>255.97609561752995</v>
          </cell>
          <cell r="AH71">
            <v>265.9362549800797</v>
          </cell>
          <cell r="AI71">
            <v>265.9362549800797</v>
          </cell>
          <cell r="AJ71">
            <v>265.9362549800797</v>
          </cell>
          <cell r="AK71">
            <v>265.9362549800797</v>
          </cell>
          <cell r="AL71">
            <v>265.9362549800797</v>
          </cell>
          <cell r="AM71">
            <v>265.9362549800797</v>
          </cell>
          <cell r="AN71">
            <v>265.9362549800797</v>
          </cell>
          <cell r="AO71">
            <v>265.9362549800797</v>
          </cell>
          <cell r="AP71">
            <v>265.9362549800797</v>
          </cell>
          <cell r="AQ71">
            <v>265.9362549800797</v>
          </cell>
          <cell r="AR71">
            <v>265.9362549800797</v>
          </cell>
          <cell r="AS71">
            <v>265.9362549800797</v>
          </cell>
          <cell r="AT71">
            <v>265.9362549800797</v>
          </cell>
          <cell r="AU71">
            <v>265.9362549800797</v>
          </cell>
          <cell r="AV71">
            <v>265.9362549800797</v>
          </cell>
          <cell r="AW71">
            <v>265.9362549800797</v>
          </cell>
          <cell r="AX71">
            <v>265.9362549800797</v>
          </cell>
          <cell r="AY71">
            <v>265.9362549800797</v>
          </cell>
          <cell r="AZ71">
            <v>265.9362549800797</v>
          </cell>
          <cell r="BA71">
            <v>265.9362549800797</v>
          </cell>
          <cell r="BB71">
            <v>265.9362549800797</v>
          </cell>
          <cell r="BC71">
            <v>265.9362549800797</v>
          </cell>
          <cell r="BD71">
            <v>265.9362549800797</v>
          </cell>
          <cell r="BE71">
            <v>265.9362549800797</v>
          </cell>
          <cell r="BF71">
            <v>265.9362549800797</v>
          </cell>
          <cell r="BG71">
            <v>265.9362549800797</v>
          </cell>
          <cell r="BH71">
            <v>265.9362549800797</v>
          </cell>
          <cell r="BI71">
            <v>265.9362549800797</v>
          </cell>
          <cell r="BJ71">
            <v>265.9362549800797</v>
          </cell>
          <cell r="BK71">
            <v>265.9362549800797</v>
          </cell>
          <cell r="BL71">
            <v>265.9362549800797</v>
          </cell>
          <cell r="BM71">
            <v>265.9362549800797</v>
          </cell>
          <cell r="BN71">
            <v>265.9362549800797</v>
          </cell>
          <cell r="BO71">
            <v>265.9362549800797</v>
          </cell>
          <cell r="BP71">
            <v>265.9362549800797</v>
          </cell>
          <cell r="BQ71">
            <v>265.9362549800797</v>
          </cell>
          <cell r="BR71">
            <v>265.9362549800797</v>
          </cell>
          <cell r="BS71">
            <v>265.9362549800797</v>
          </cell>
          <cell r="BT71">
            <v>265.9362549800797</v>
          </cell>
          <cell r="BU71">
            <v>265.9362549800797</v>
          </cell>
          <cell r="BV71">
            <v>265.9362549800797</v>
          </cell>
          <cell r="BW71">
            <v>265.9362549800797</v>
          </cell>
          <cell r="BX71">
            <v>265.9362549800797</v>
          </cell>
          <cell r="BY71">
            <v>265.9362549800797</v>
          </cell>
          <cell r="BZ71">
            <v>265.9362549800797</v>
          </cell>
          <cell r="CA71">
            <v>265.9362549800797</v>
          </cell>
          <cell r="CB71">
            <v>265.9362549800797</v>
          </cell>
          <cell r="CC71">
            <v>265.9362549800797</v>
          </cell>
          <cell r="CD71">
            <v>265.9362549800797</v>
          </cell>
          <cell r="CE71">
            <v>265.9362549800797</v>
          </cell>
          <cell r="CF71">
            <v>265.9362549800797</v>
          </cell>
          <cell r="CG71">
            <v>265.9362549800797</v>
          </cell>
          <cell r="CH71">
            <v>265.9362549800797</v>
          </cell>
          <cell r="CI71">
            <v>265.9362549800797</v>
          </cell>
          <cell r="CJ71">
            <v>265.9362549800797</v>
          </cell>
          <cell r="CK71">
            <v>265.9362549800797</v>
          </cell>
          <cell r="CL71">
            <v>265.9362549800797</v>
          </cell>
          <cell r="CM71">
            <v>265.9362549800797</v>
          </cell>
          <cell r="CN71">
            <v>265.9362549800797</v>
          </cell>
          <cell r="CO71">
            <v>265.9362549800797</v>
          </cell>
          <cell r="CP71">
            <v>265.9362549800797</v>
          </cell>
          <cell r="CS71">
            <v>9</v>
          </cell>
          <cell r="CT71">
            <v>13</v>
          </cell>
          <cell r="CU71">
            <v>18</v>
          </cell>
          <cell r="CV71">
            <v>22</v>
          </cell>
          <cell r="CW71">
            <v>28</v>
          </cell>
          <cell r="CX71">
            <v>34</v>
          </cell>
          <cell r="CY71">
            <v>41</v>
          </cell>
          <cell r="CZ71">
            <v>48</v>
          </cell>
          <cell r="DA71">
            <v>56</v>
          </cell>
          <cell r="DB71">
            <v>65</v>
          </cell>
          <cell r="DC71">
            <v>74</v>
          </cell>
          <cell r="DD71">
            <v>84</v>
          </cell>
          <cell r="DE71">
            <v>94</v>
          </cell>
          <cell r="DF71">
            <v>105</v>
          </cell>
          <cell r="DG71">
            <v>117</v>
          </cell>
          <cell r="DH71">
            <v>129</v>
          </cell>
          <cell r="DI71">
            <v>142</v>
          </cell>
          <cell r="DJ71">
            <v>156</v>
          </cell>
          <cell r="DK71">
            <v>170</v>
          </cell>
          <cell r="DL71">
            <v>184</v>
          </cell>
          <cell r="DM71">
            <v>200</v>
          </cell>
          <cell r="DN71">
            <v>216</v>
          </cell>
          <cell r="DO71">
            <v>233</v>
          </cell>
          <cell r="DP71">
            <v>250</v>
          </cell>
          <cell r="DQ71">
            <v>265.9362549800797</v>
          </cell>
          <cell r="DR71">
            <v>265.9362549800797</v>
          </cell>
          <cell r="DS71">
            <v>265.9362549800797</v>
          </cell>
          <cell r="DT71">
            <v>265.9362549800797</v>
          </cell>
          <cell r="DU71">
            <v>265.9362549800797</v>
          </cell>
          <cell r="DV71">
            <v>265.9362549800797</v>
          </cell>
          <cell r="DW71">
            <v>265.9362549800797</v>
          </cell>
          <cell r="DX71">
            <v>265.9362549800797</v>
          </cell>
          <cell r="DY71">
            <v>265.9362549800797</v>
          </cell>
          <cell r="DZ71">
            <v>265.9362549800797</v>
          </cell>
          <cell r="EA71">
            <v>265.9362549800797</v>
          </cell>
          <cell r="EB71">
            <v>265.9362549800797</v>
          </cell>
          <cell r="EC71">
            <v>265.9362549800797</v>
          </cell>
          <cell r="ED71">
            <v>265.9362549800797</v>
          </cell>
          <cell r="EE71">
            <v>265.9362549800797</v>
          </cell>
          <cell r="EF71">
            <v>265.9362549800797</v>
          </cell>
          <cell r="EI71">
            <v>0</v>
          </cell>
          <cell r="EJ71">
            <v>3</v>
          </cell>
          <cell r="EK71">
            <v>5</v>
          </cell>
          <cell r="EL71">
            <v>7</v>
          </cell>
          <cell r="EM71">
            <v>10</v>
          </cell>
          <cell r="EN71">
            <v>13</v>
          </cell>
          <cell r="EO71">
            <v>17</v>
          </cell>
          <cell r="EP71">
            <v>21</v>
          </cell>
          <cell r="EQ71">
            <v>25</v>
          </cell>
          <cell r="ER71">
            <v>30</v>
          </cell>
          <cell r="ES71">
            <v>35</v>
          </cell>
          <cell r="ET71">
            <v>41</v>
          </cell>
          <cell r="EU71">
            <v>47</v>
          </cell>
          <cell r="EV71">
            <v>54</v>
          </cell>
          <cell r="EW71">
            <v>60</v>
          </cell>
          <cell r="EX71">
            <v>68</v>
          </cell>
          <cell r="EY71">
            <v>76</v>
          </cell>
          <cell r="EZ71">
            <v>84</v>
          </cell>
          <cell r="FA71">
            <v>93</v>
          </cell>
          <cell r="FB71">
            <v>102</v>
          </cell>
          <cell r="FC71">
            <v>111</v>
          </cell>
          <cell r="FD71">
            <v>121</v>
          </cell>
          <cell r="FE71">
            <v>131</v>
          </cell>
          <cell r="FF71">
            <v>142</v>
          </cell>
          <cell r="FG71">
            <v>154</v>
          </cell>
          <cell r="FH71">
            <v>165</v>
          </cell>
          <cell r="FI71">
            <v>177</v>
          </cell>
          <cell r="FJ71">
            <v>190</v>
          </cell>
          <cell r="FK71">
            <v>203</v>
          </cell>
          <cell r="FL71">
            <v>216</v>
          </cell>
          <cell r="FM71">
            <v>230</v>
          </cell>
          <cell r="FN71">
            <v>244</v>
          </cell>
          <cell r="FO71">
            <v>257.96812749003988</v>
          </cell>
          <cell r="FP71">
            <v>265.9362549800797</v>
          </cell>
          <cell r="FQ71">
            <v>265.9362549800797</v>
          </cell>
          <cell r="FR71">
            <v>265.9362549800797</v>
          </cell>
          <cell r="FS71">
            <v>265.9362549800797</v>
          </cell>
          <cell r="FT71">
            <v>265.9362549800797</v>
          </cell>
          <cell r="FU71">
            <v>265.9362549800797</v>
          </cell>
          <cell r="FV71">
            <v>265.9362549800797</v>
          </cell>
          <cell r="FY71">
            <v>0</v>
          </cell>
          <cell r="FZ71">
            <v>0</v>
          </cell>
          <cell r="GA71">
            <v>0</v>
          </cell>
          <cell r="GB71">
            <v>2</v>
          </cell>
          <cell r="GC71">
            <v>2</v>
          </cell>
          <cell r="GD71">
            <v>3</v>
          </cell>
          <cell r="GE71">
            <v>3</v>
          </cell>
          <cell r="GF71">
            <v>4</v>
          </cell>
          <cell r="GG71">
            <v>5</v>
          </cell>
          <cell r="GH71">
            <v>5</v>
          </cell>
          <cell r="GI71">
            <v>6</v>
          </cell>
          <cell r="GJ71">
            <v>7</v>
          </cell>
          <cell r="GK71">
            <v>8</v>
          </cell>
          <cell r="GL71">
            <v>9</v>
          </cell>
          <cell r="GM71">
            <v>10</v>
          </cell>
          <cell r="GN71">
            <v>11</v>
          </cell>
          <cell r="GO71">
            <v>12</v>
          </cell>
          <cell r="GP71">
            <v>13</v>
          </cell>
          <cell r="GQ71">
            <v>14</v>
          </cell>
          <cell r="GR71">
            <v>15</v>
          </cell>
          <cell r="GS71">
            <v>16</v>
          </cell>
          <cell r="GT71">
            <v>18</v>
          </cell>
          <cell r="GU71">
            <v>19</v>
          </cell>
          <cell r="GV71">
            <v>20</v>
          </cell>
          <cell r="GW71">
            <v>22</v>
          </cell>
          <cell r="GX71">
            <v>23</v>
          </cell>
          <cell r="GY71">
            <v>24</v>
          </cell>
          <cell r="GZ71">
            <v>26</v>
          </cell>
          <cell r="HA71">
            <v>27</v>
          </cell>
          <cell r="HB71">
            <v>29</v>
          </cell>
          <cell r="HC71">
            <v>31</v>
          </cell>
          <cell r="HD71">
            <v>32</v>
          </cell>
          <cell r="HE71">
            <v>34</v>
          </cell>
          <cell r="HF71">
            <v>36</v>
          </cell>
          <cell r="HG71">
            <v>38</v>
          </cell>
          <cell r="HH71">
            <v>40</v>
          </cell>
          <cell r="HI71">
            <v>41</v>
          </cell>
          <cell r="HJ71">
            <v>43</v>
          </cell>
          <cell r="HK71">
            <v>45</v>
          </cell>
          <cell r="HL71">
            <v>47</v>
          </cell>
          <cell r="HM71">
            <v>49</v>
          </cell>
          <cell r="HN71">
            <v>51</v>
          </cell>
          <cell r="HO71">
            <v>54</v>
          </cell>
          <cell r="HP71">
            <v>56</v>
          </cell>
          <cell r="HQ71">
            <v>58</v>
          </cell>
          <cell r="HR71">
            <v>60</v>
          </cell>
          <cell r="HS71">
            <v>63</v>
          </cell>
          <cell r="HT71">
            <v>65</v>
          </cell>
          <cell r="HU71">
            <v>67</v>
          </cell>
          <cell r="HV71">
            <v>70</v>
          </cell>
          <cell r="HW71">
            <v>73</v>
          </cell>
          <cell r="HX71">
            <v>75</v>
          </cell>
          <cell r="HY71">
            <v>78</v>
          </cell>
          <cell r="HZ71">
            <v>80</v>
          </cell>
          <cell r="IA71">
            <v>83</v>
          </cell>
        </row>
        <row r="72">
          <cell r="J72">
            <v>0</v>
          </cell>
          <cell r="K72">
            <v>2</v>
          </cell>
          <cell r="L72">
            <v>2</v>
          </cell>
          <cell r="M72">
            <v>3</v>
          </cell>
          <cell r="N72">
            <v>3</v>
          </cell>
          <cell r="O72">
            <v>4</v>
          </cell>
          <cell r="P72">
            <v>5</v>
          </cell>
          <cell r="Q72">
            <v>6</v>
          </cell>
          <cell r="R72">
            <v>7</v>
          </cell>
          <cell r="S72">
            <v>8</v>
          </cell>
          <cell r="T72">
            <v>9</v>
          </cell>
          <cell r="U72">
            <v>10</v>
          </cell>
          <cell r="V72">
            <v>11</v>
          </cell>
          <cell r="W72">
            <v>12</v>
          </cell>
          <cell r="X72">
            <v>14</v>
          </cell>
          <cell r="Y72">
            <v>15</v>
          </cell>
          <cell r="Z72">
            <v>16</v>
          </cell>
          <cell r="AA72">
            <v>18</v>
          </cell>
          <cell r="AB72">
            <v>19</v>
          </cell>
          <cell r="AC72">
            <v>21</v>
          </cell>
          <cell r="AD72">
            <v>22</v>
          </cell>
          <cell r="AE72">
            <v>24</v>
          </cell>
          <cell r="AF72">
            <v>26</v>
          </cell>
          <cell r="AG72">
            <v>28</v>
          </cell>
          <cell r="AH72">
            <v>30</v>
          </cell>
          <cell r="AI72">
            <v>32</v>
          </cell>
          <cell r="AJ72">
            <v>34</v>
          </cell>
          <cell r="AK72">
            <v>36</v>
          </cell>
          <cell r="AL72">
            <v>38</v>
          </cell>
          <cell r="AM72">
            <v>40</v>
          </cell>
          <cell r="AN72">
            <v>42</v>
          </cell>
          <cell r="AO72">
            <v>45</v>
          </cell>
          <cell r="AP72">
            <v>47</v>
          </cell>
          <cell r="AQ72">
            <v>49</v>
          </cell>
          <cell r="AR72">
            <v>52</v>
          </cell>
          <cell r="AS72">
            <v>55</v>
          </cell>
          <cell r="AT72">
            <v>57</v>
          </cell>
          <cell r="AU72">
            <v>60</v>
          </cell>
          <cell r="AV72">
            <v>63</v>
          </cell>
          <cell r="AW72">
            <v>65</v>
          </cell>
          <cell r="AX72">
            <v>68</v>
          </cell>
          <cell r="AY72">
            <v>71</v>
          </cell>
          <cell r="AZ72">
            <v>74</v>
          </cell>
          <cell r="BA72">
            <v>77</v>
          </cell>
          <cell r="BB72">
            <v>80</v>
          </cell>
          <cell r="BC72">
            <v>83</v>
          </cell>
          <cell r="BD72">
            <v>87</v>
          </cell>
          <cell r="BE72">
            <v>90</v>
          </cell>
          <cell r="BF72">
            <v>93</v>
          </cell>
          <cell r="BG72">
            <v>97</v>
          </cell>
          <cell r="BH72">
            <v>100</v>
          </cell>
          <cell r="BI72">
            <v>104</v>
          </cell>
          <cell r="BJ72">
            <v>108</v>
          </cell>
          <cell r="BK72">
            <v>111</v>
          </cell>
          <cell r="BL72">
            <v>115</v>
          </cell>
          <cell r="BM72">
            <v>119</v>
          </cell>
          <cell r="BN72">
            <v>123</v>
          </cell>
          <cell r="BO72">
            <v>127</v>
          </cell>
          <cell r="BP72">
            <v>131</v>
          </cell>
          <cell r="BQ72">
            <v>135</v>
          </cell>
          <cell r="BR72">
            <v>139</v>
          </cell>
          <cell r="BS72">
            <v>143</v>
          </cell>
          <cell r="BT72">
            <v>147</v>
          </cell>
          <cell r="BU72">
            <v>151</v>
          </cell>
          <cell r="BV72">
            <v>156</v>
          </cell>
          <cell r="BW72">
            <v>160</v>
          </cell>
          <cell r="BX72">
            <v>165</v>
          </cell>
          <cell r="BY72">
            <v>169</v>
          </cell>
          <cell r="BZ72">
            <v>174</v>
          </cell>
          <cell r="CA72">
            <v>179</v>
          </cell>
          <cell r="CB72">
            <v>183</v>
          </cell>
          <cell r="CC72">
            <v>188</v>
          </cell>
          <cell r="CD72">
            <v>193</v>
          </cell>
          <cell r="CE72">
            <v>198</v>
          </cell>
          <cell r="CF72">
            <v>203</v>
          </cell>
          <cell r="CG72">
            <v>208</v>
          </cell>
          <cell r="CH72">
            <v>213</v>
          </cell>
          <cell r="CI72" t="e">
            <v>#VALUE!</v>
          </cell>
          <cell r="CJ72" t="e">
            <v>#VALUE!</v>
          </cell>
          <cell r="CK72" t="e">
            <v>#VALUE!</v>
          </cell>
          <cell r="CL72" t="e">
            <v>#VALUE!</v>
          </cell>
          <cell r="CM72" t="e">
            <v>#VALUE!</v>
          </cell>
          <cell r="CN72" t="e">
            <v>#VALUE!</v>
          </cell>
          <cell r="CO72" t="e">
            <v>#VALUE!</v>
          </cell>
          <cell r="CP72" t="e">
            <v>#VALUE!</v>
          </cell>
          <cell r="CS72">
            <v>2</v>
          </cell>
          <cell r="CT72">
            <v>2</v>
          </cell>
          <cell r="CU72">
            <v>3</v>
          </cell>
          <cell r="CV72">
            <v>4</v>
          </cell>
          <cell r="CW72">
            <v>4</v>
          </cell>
          <cell r="CX72">
            <v>5</v>
          </cell>
          <cell r="CY72">
            <v>6</v>
          </cell>
          <cell r="CZ72">
            <v>7</v>
          </cell>
          <cell r="DA72">
            <v>8</v>
          </cell>
          <cell r="DB72">
            <v>9</v>
          </cell>
          <cell r="DC72">
            <v>10</v>
          </cell>
          <cell r="DD72">
            <v>11</v>
          </cell>
          <cell r="DE72">
            <v>12</v>
          </cell>
          <cell r="DF72">
            <v>13</v>
          </cell>
          <cell r="DG72">
            <v>14</v>
          </cell>
          <cell r="DH72">
            <v>15</v>
          </cell>
          <cell r="DI72">
            <v>17</v>
          </cell>
          <cell r="DJ72">
            <v>18</v>
          </cell>
          <cell r="DK72">
            <v>19</v>
          </cell>
          <cell r="DL72">
            <v>21</v>
          </cell>
          <cell r="DM72">
            <v>22</v>
          </cell>
          <cell r="DN72">
            <v>24</v>
          </cell>
          <cell r="DO72">
            <v>25</v>
          </cell>
          <cell r="DP72">
            <v>27</v>
          </cell>
          <cell r="DQ72">
            <v>29</v>
          </cell>
          <cell r="DR72">
            <v>30</v>
          </cell>
          <cell r="DS72">
            <v>32</v>
          </cell>
          <cell r="DT72">
            <v>34</v>
          </cell>
          <cell r="DU72">
            <v>36</v>
          </cell>
          <cell r="DV72">
            <v>38</v>
          </cell>
          <cell r="DW72">
            <v>40</v>
          </cell>
          <cell r="DX72">
            <v>42</v>
          </cell>
          <cell r="DY72">
            <v>44</v>
          </cell>
          <cell r="DZ72">
            <v>46</v>
          </cell>
          <cell r="EA72">
            <v>48</v>
          </cell>
          <cell r="EB72">
            <v>50</v>
          </cell>
          <cell r="EC72">
            <v>53</v>
          </cell>
          <cell r="ED72">
            <v>55</v>
          </cell>
          <cell r="EE72">
            <v>57</v>
          </cell>
          <cell r="EF72">
            <v>60</v>
          </cell>
          <cell r="EI72">
            <v>0</v>
          </cell>
          <cell r="EJ72">
            <v>0</v>
          </cell>
          <cell r="EK72">
            <v>2</v>
          </cell>
          <cell r="EL72">
            <v>2</v>
          </cell>
          <cell r="EM72">
            <v>3</v>
          </cell>
          <cell r="EN72">
            <v>4</v>
          </cell>
          <cell r="EO72">
            <v>4</v>
          </cell>
          <cell r="EP72">
            <v>5</v>
          </cell>
          <cell r="EQ72">
            <v>6</v>
          </cell>
          <cell r="ER72">
            <v>7</v>
          </cell>
          <cell r="ES72">
            <v>8</v>
          </cell>
          <cell r="ET72">
            <v>9</v>
          </cell>
          <cell r="EU72">
            <v>10</v>
          </cell>
          <cell r="EV72">
            <v>12</v>
          </cell>
          <cell r="EW72">
            <v>13</v>
          </cell>
          <cell r="EX72">
            <v>14</v>
          </cell>
          <cell r="EY72">
            <v>16</v>
          </cell>
          <cell r="EZ72">
            <v>17</v>
          </cell>
          <cell r="FA72">
            <v>19</v>
          </cell>
          <cell r="FB72">
            <v>20</v>
          </cell>
          <cell r="FC72">
            <v>22</v>
          </cell>
          <cell r="FD72">
            <v>24</v>
          </cell>
          <cell r="FE72">
            <v>25</v>
          </cell>
          <cell r="FF72">
            <v>27</v>
          </cell>
          <cell r="FG72">
            <v>29</v>
          </cell>
          <cell r="FH72">
            <v>31</v>
          </cell>
          <cell r="FI72">
            <v>33</v>
          </cell>
          <cell r="FJ72">
            <v>35</v>
          </cell>
          <cell r="FK72">
            <v>37</v>
          </cell>
          <cell r="FL72">
            <v>40</v>
          </cell>
          <cell r="FM72">
            <v>42</v>
          </cell>
          <cell r="FN72">
            <v>44</v>
          </cell>
          <cell r="FO72">
            <v>47</v>
          </cell>
          <cell r="FP72">
            <v>49</v>
          </cell>
          <cell r="FQ72">
            <v>52</v>
          </cell>
          <cell r="FR72">
            <v>54</v>
          </cell>
          <cell r="FS72">
            <v>57</v>
          </cell>
          <cell r="FT72">
            <v>60</v>
          </cell>
          <cell r="FU72">
            <v>63</v>
          </cell>
          <cell r="FV72">
            <v>65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I72">
            <v>0</v>
          </cell>
          <cell r="GJ72">
            <v>2</v>
          </cell>
          <cell r="GK72">
            <v>2</v>
          </cell>
          <cell r="GL72">
            <v>2</v>
          </cell>
          <cell r="GM72">
            <v>2</v>
          </cell>
          <cell r="GN72">
            <v>2</v>
          </cell>
          <cell r="GO72">
            <v>2</v>
          </cell>
          <cell r="GP72">
            <v>2</v>
          </cell>
          <cell r="GQ72">
            <v>2</v>
          </cell>
          <cell r="GR72">
            <v>3</v>
          </cell>
          <cell r="GS72">
            <v>3</v>
          </cell>
          <cell r="GT72">
            <v>3</v>
          </cell>
          <cell r="GU72">
            <v>3</v>
          </cell>
          <cell r="GV72">
            <v>3</v>
          </cell>
          <cell r="GW72">
            <v>3</v>
          </cell>
          <cell r="GX72">
            <v>4</v>
          </cell>
          <cell r="GY72">
            <v>4</v>
          </cell>
          <cell r="GZ72">
            <v>4</v>
          </cell>
          <cell r="HA72">
            <v>4</v>
          </cell>
          <cell r="HB72">
            <v>4</v>
          </cell>
          <cell r="HC72">
            <v>5</v>
          </cell>
          <cell r="HD72">
            <v>5</v>
          </cell>
          <cell r="HE72">
            <v>5</v>
          </cell>
          <cell r="HF72">
            <v>5</v>
          </cell>
          <cell r="HG72">
            <v>5</v>
          </cell>
          <cell r="HH72">
            <v>5</v>
          </cell>
          <cell r="HI72">
            <v>6</v>
          </cell>
          <cell r="HJ72">
            <v>6</v>
          </cell>
          <cell r="HK72">
            <v>6</v>
          </cell>
          <cell r="HL72">
            <v>6</v>
          </cell>
          <cell r="HM72">
            <v>7</v>
          </cell>
          <cell r="HN72">
            <v>7</v>
          </cell>
          <cell r="HO72">
            <v>7</v>
          </cell>
          <cell r="HP72">
            <v>7</v>
          </cell>
          <cell r="HQ72">
            <v>8</v>
          </cell>
          <cell r="HR72">
            <v>8</v>
          </cell>
          <cell r="HS72">
            <v>8</v>
          </cell>
          <cell r="HT72">
            <v>8</v>
          </cell>
          <cell r="HU72">
            <v>8</v>
          </cell>
          <cell r="HV72">
            <v>9</v>
          </cell>
          <cell r="HW72">
            <v>9</v>
          </cell>
          <cell r="HX72">
            <v>9</v>
          </cell>
          <cell r="HY72">
            <v>9</v>
          </cell>
          <cell r="HZ72">
            <v>10</v>
          </cell>
          <cell r="IA72">
            <v>10</v>
          </cell>
        </row>
        <row r="74">
          <cell r="J74">
            <v>6.5</v>
          </cell>
          <cell r="K74">
            <v>6.5</v>
          </cell>
          <cell r="L74">
            <v>6.5</v>
          </cell>
          <cell r="M74">
            <v>6.5</v>
          </cell>
          <cell r="N74">
            <v>6.5</v>
          </cell>
          <cell r="O74">
            <v>6.5</v>
          </cell>
          <cell r="P74">
            <v>6.5</v>
          </cell>
          <cell r="Q74">
            <v>6.5</v>
          </cell>
          <cell r="R74">
            <v>6.5</v>
          </cell>
          <cell r="S74">
            <v>6.5</v>
          </cell>
          <cell r="T74">
            <v>6.5</v>
          </cell>
          <cell r="U74">
            <v>6.5</v>
          </cell>
          <cell r="V74">
            <v>6.5</v>
          </cell>
          <cell r="W74">
            <v>6.5</v>
          </cell>
          <cell r="X74">
            <v>6.5</v>
          </cell>
          <cell r="Y74">
            <v>6.5</v>
          </cell>
          <cell r="Z74">
            <v>6.5</v>
          </cell>
          <cell r="AA74">
            <v>6.5</v>
          </cell>
          <cell r="AB74">
            <v>6.5</v>
          </cell>
          <cell r="AC74">
            <v>6.5</v>
          </cell>
          <cell r="AD74">
            <v>6.5</v>
          </cell>
          <cell r="AE74">
            <v>6.5</v>
          </cell>
          <cell r="AF74">
            <v>6.5</v>
          </cell>
          <cell r="AG74">
            <v>6.5</v>
          </cell>
          <cell r="AH74">
            <v>6.5</v>
          </cell>
          <cell r="AI74">
            <v>6.5</v>
          </cell>
          <cell r="AJ74">
            <v>6.5</v>
          </cell>
          <cell r="AK74">
            <v>6.5</v>
          </cell>
          <cell r="AL74">
            <v>6.5</v>
          </cell>
          <cell r="AM74">
            <v>6.5</v>
          </cell>
          <cell r="AN74">
            <v>6.5</v>
          </cell>
          <cell r="AO74">
            <v>6.5</v>
          </cell>
          <cell r="AP74">
            <v>6.5</v>
          </cell>
          <cell r="AQ74">
            <v>6.5</v>
          </cell>
          <cell r="AR74">
            <v>6.5</v>
          </cell>
          <cell r="AS74">
            <v>6.5</v>
          </cell>
          <cell r="AT74">
            <v>6.5</v>
          </cell>
          <cell r="AU74">
            <v>6.5</v>
          </cell>
          <cell r="AV74">
            <v>6.5</v>
          </cell>
          <cell r="AW74">
            <v>6.5</v>
          </cell>
          <cell r="AX74">
            <v>6.5</v>
          </cell>
          <cell r="AY74">
            <v>6.5</v>
          </cell>
          <cell r="AZ74">
            <v>6.5</v>
          </cell>
          <cell r="BA74">
            <v>6.5</v>
          </cell>
          <cell r="BB74">
            <v>6.5</v>
          </cell>
          <cell r="BC74">
            <v>6.5</v>
          </cell>
          <cell r="BD74">
            <v>6.5</v>
          </cell>
          <cell r="BE74">
            <v>6.5</v>
          </cell>
          <cell r="BF74">
            <v>6.5</v>
          </cell>
          <cell r="BG74">
            <v>6.5</v>
          </cell>
          <cell r="BH74">
            <v>6.5</v>
          </cell>
          <cell r="BI74">
            <v>6.5</v>
          </cell>
          <cell r="BJ74">
            <v>6.5</v>
          </cell>
          <cell r="BK74">
            <v>6.5</v>
          </cell>
          <cell r="BL74">
            <v>6.5</v>
          </cell>
          <cell r="BM74">
            <v>6.5</v>
          </cell>
          <cell r="BN74">
            <v>6.5</v>
          </cell>
          <cell r="BO74">
            <v>6.5</v>
          </cell>
          <cell r="BP74">
            <v>6.5</v>
          </cell>
          <cell r="BQ74">
            <v>6.5</v>
          </cell>
          <cell r="BR74">
            <v>6.5</v>
          </cell>
          <cell r="BS74">
            <v>6.5</v>
          </cell>
          <cell r="BT74">
            <v>6.5</v>
          </cell>
          <cell r="BU74">
            <v>6.5</v>
          </cell>
          <cell r="BV74">
            <v>6.5</v>
          </cell>
          <cell r="BW74">
            <v>6.5</v>
          </cell>
          <cell r="BX74">
            <v>6.5</v>
          </cell>
          <cell r="BY74">
            <v>6.5</v>
          </cell>
          <cell r="BZ74">
            <v>6.5</v>
          </cell>
          <cell r="CA74">
            <v>6.5</v>
          </cell>
          <cell r="CB74">
            <v>6.5</v>
          </cell>
          <cell r="CC74">
            <v>6.5</v>
          </cell>
          <cell r="CD74">
            <v>6.5</v>
          </cell>
          <cell r="CE74">
            <v>6.5</v>
          </cell>
          <cell r="CF74">
            <v>6.5</v>
          </cell>
          <cell r="CG74">
            <v>6.5</v>
          </cell>
          <cell r="CH74">
            <v>6.5</v>
          </cell>
          <cell r="CI74">
            <v>6.5</v>
          </cell>
          <cell r="CJ74">
            <v>6.5</v>
          </cell>
          <cell r="CK74">
            <v>6.5</v>
          </cell>
          <cell r="CL74">
            <v>6.5</v>
          </cell>
          <cell r="CM74">
            <v>6.5</v>
          </cell>
          <cell r="CN74">
            <v>6.5</v>
          </cell>
          <cell r="CO74">
            <v>6.5</v>
          </cell>
          <cell r="CP74">
            <v>6.5</v>
          </cell>
          <cell r="CS74">
            <v>6.5</v>
          </cell>
          <cell r="CT74">
            <v>6.5</v>
          </cell>
          <cell r="CU74">
            <v>6.5</v>
          </cell>
          <cell r="CV74">
            <v>6.5</v>
          </cell>
          <cell r="CW74">
            <v>6.5</v>
          </cell>
          <cell r="CX74">
            <v>6.5</v>
          </cell>
          <cell r="CY74">
            <v>6.5</v>
          </cell>
          <cell r="CZ74">
            <v>6.5</v>
          </cell>
          <cell r="DA74">
            <v>6.5</v>
          </cell>
          <cell r="DB74">
            <v>6.5</v>
          </cell>
          <cell r="DC74">
            <v>6.5</v>
          </cell>
          <cell r="DD74">
            <v>6.5</v>
          </cell>
          <cell r="DE74">
            <v>6.5</v>
          </cell>
          <cell r="DF74">
            <v>6.5</v>
          </cell>
          <cell r="DG74">
            <v>6.5</v>
          </cell>
          <cell r="DH74">
            <v>6.5</v>
          </cell>
          <cell r="DI74">
            <v>6.5</v>
          </cell>
          <cell r="DJ74">
            <v>6.5</v>
          </cell>
          <cell r="DK74">
            <v>6.5</v>
          </cell>
          <cell r="DL74">
            <v>6.5</v>
          </cell>
          <cell r="DM74">
            <v>6.5</v>
          </cell>
          <cell r="DN74">
            <v>6.5</v>
          </cell>
          <cell r="DO74">
            <v>6.5</v>
          </cell>
          <cell r="DP74">
            <v>6.5</v>
          </cell>
          <cell r="DQ74">
            <v>6.5</v>
          </cell>
          <cell r="DR74">
            <v>6.5</v>
          </cell>
          <cell r="DS74">
            <v>6.5</v>
          </cell>
          <cell r="DT74">
            <v>6.5</v>
          </cell>
          <cell r="DU74">
            <v>6.5</v>
          </cell>
          <cell r="DV74">
            <v>6.5</v>
          </cell>
          <cell r="DW74">
            <v>6.5</v>
          </cell>
          <cell r="DX74">
            <v>6.5</v>
          </cell>
          <cell r="DY74">
            <v>6.5</v>
          </cell>
          <cell r="DZ74">
            <v>6.5</v>
          </cell>
          <cell r="EA74">
            <v>6.5</v>
          </cell>
          <cell r="EB74">
            <v>6.5</v>
          </cell>
          <cell r="EC74">
            <v>6.5</v>
          </cell>
          <cell r="ED74">
            <v>6.5</v>
          </cell>
          <cell r="EE74">
            <v>6.5</v>
          </cell>
          <cell r="EF74">
            <v>6.5</v>
          </cell>
          <cell r="EI74">
            <v>6.5</v>
          </cell>
          <cell r="EJ74">
            <v>6.5</v>
          </cell>
          <cell r="EK74">
            <v>6.5</v>
          </cell>
          <cell r="EL74">
            <v>6.5</v>
          </cell>
          <cell r="EM74">
            <v>6.5</v>
          </cell>
          <cell r="EN74">
            <v>6.5</v>
          </cell>
          <cell r="EO74">
            <v>6.5</v>
          </cell>
          <cell r="EP74">
            <v>6.5</v>
          </cell>
          <cell r="EQ74">
            <v>6.5</v>
          </cell>
          <cell r="ER74">
            <v>6.5</v>
          </cell>
          <cell r="ES74">
            <v>6.5</v>
          </cell>
          <cell r="ET74">
            <v>6.5</v>
          </cell>
          <cell r="EU74">
            <v>6.5</v>
          </cell>
          <cell r="EV74">
            <v>6.5</v>
          </cell>
          <cell r="EW74">
            <v>6.5</v>
          </cell>
          <cell r="EX74">
            <v>6.5</v>
          </cell>
          <cell r="EY74">
            <v>6.5</v>
          </cell>
          <cell r="EZ74">
            <v>6.5</v>
          </cell>
          <cell r="FA74">
            <v>6.5</v>
          </cell>
          <cell r="FB74">
            <v>6.5</v>
          </cell>
          <cell r="FC74">
            <v>6.5</v>
          </cell>
          <cell r="FD74">
            <v>6.5</v>
          </cell>
          <cell r="FE74">
            <v>6.5</v>
          </cell>
          <cell r="FF74">
            <v>6.5</v>
          </cell>
          <cell r="FG74">
            <v>6.5</v>
          </cell>
          <cell r="FH74">
            <v>6.5</v>
          </cell>
          <cell r="FI74">
            <v>6.5</v>
          </cell>
          <cell r="FJ74">
            <v>6.5</v>
          </cell>
          <cell r="FK74">
            <v>6.5</v>
          </cell>
          <cell r="FL74">
            <v>6.5</v>
          </cell>
          <cell r="FM74">
            <v>6.5</v>
          </cell>
          <cell r="FN74">
            <v>6.5</v>
          </cell>
          <cell r="FO74">
            <v>6.5</v>
          </cell>
          <cell r="FP74">
            <v>6.5</v>
          </cell>
          <cell r="FQ74">
            <v>6.5</v>
          </cell>
          <cell r="FR74">
            <v>6.5</v>
          </cell>
          <cell r="FS74">
            <v>6.5</v>
          </cell>
          <cell r="FT74">
            <v>6.5</v>
          </cell>
          <cell r="FU74">
            <v>6.5</v>
          </cell>
          <cell r="FV74">
            <v>6.5</v>
          </cell>
          <cell r="FY74">
            <v>6.5</v>
          </cell>
          <cell r="FZ74">
            <v>6.5</v>
          </cell>
          <cell r="GA74">
            <v>6.5</v>
          </cell>
          <cell r="GB74">
            <v>6.5</v>
          </cell>
          <cell r="GC74">
            <v>6.5</v>
          </cell>
          <cell r="GD74">
            <v>6.5</v>
          </cell>
          <cell r="GE74">
            <v>6.5</v>
          </cell>
          <cell r="GF74">
            <v>6.5</v>
          </cell>
          <cell r="GG74">
            <v>6.5</v>
          </cell>
          <cell r="GH74">
            <v>6.5</v>
          </cell>
          <cell r="GI74">
            <v>6.5</v>
          </cell>
          <cell r="GJ74">
            <v>6.5</v>
          </cell>
          <cell r="GK74">
            <v>6.5</v>
          </cell>
          <cell r="GL74">
            <v>6.5</v>
          </cell>
          <cell r="GM74">
            <v>6.5</v>
          </cell>
          <cell r="GN74">
            <v>6.5</v>
          </cell>
          <cell r="GO74">
            <v>6.5</v>
          </cell>
          <cell r="GP74">
            <v>6.5</v>
          </cell>
          <cell r="GQ74">
            <v>6.5</v>
          </cell>
          <cell r="GR74">
            <v>6.5</v>
          </cell>
          <cell r="GS74">
            <v>6.5</v>
          </cell>
          <cell r="GT74">
            <v>6.5</v>
          </cell>
          <cell r="GU74">
            <v>6.5</v>
          </cell>
          <cell r="GV74">
            <v>6.5</v>
          </cell>
          <cell r="GW74">
            <v>6.5</v>
          </cell>
          <cell r="GX74">
            <v>6.5</v>
          </cell>
          <cell r="GY74">
            <v>6.5</v>
          </cell>
          <cell r="GZ74">
            <v>6.5</v>
          </cell>
          <cell r="HA74">
            <v>6.5</v>
          </cell>
          <cell r="HB74">
            <v>6.5</v>
          </cell>
          <cell r="HC74">
            <v>6.5</v>
          </cell>
          <cell r="HD74">
            <v>6.5</v>
          </cell>
          <cell r="HE74">
            <v>6.5</v>
          </cell>
          <cell r="HF74">
            <v>6.5</v>
          </cell>
          <cell r="HG74">
            <v>6.5</v>
          </cell>
          <cell r="HH74">
            <v>6.5</v>
          </cell>
          <cell r="HI74">
            <v>6.5</v>
          </cell>
          <cell r="HJ74">
            <v>6.5</v>
          </cell>
          <cell r="HK74">
            <v>6.5</v>
          </cell>
          <cell r="HL74">
            <v>6.5</v>
          </cell>
          <cell r="HM74">
            <v>6.5</v>
          </cell>
          <cell r="HN74">
            <v>6.5</v>
          </cell>
          <cell r="HO74">
            <v>6.5</v>
          </cell>
          <cell r="HP74">
            <v>6.5</v>
          </cell>
          <cell r="HQ74">
            <v>6.5</v>
          </cell>
          <cell r="HR74">
            <v>6.5</v>
          </cell>
          <cell r="HS74">
            <v>6.5</v>
          </cell>
          <cell r="HT74">
            <v>6.5</v>
          </cell>
          <cell r="HU74">
            <v>6.5</v>
          </cell>
          <cell r="HV74">
            <v>6.5</v>
          </cell>
          <cell r="HW74">
            <v>6.5</v>
          </cell>
          <cell r="HX74">
            <v>6.5</v>
          </cell>
          <cell r="HY74">
            <v>6.5</v>
          </cell>
          <cell r="HZ74">
            <v>6.5</v>
          </cell>
          <cell r="IA74">
            <v>6.5</v>
          </cell>
        </row>
        <row r="75">
          <cell r="J75">
            <v>1</v>
          </cell>
          <cell r="K75">
            <v>2</v>
          </cell>
          <cell r="L75">
            <v>2</v>
          </cell>
          <cell r="M75">
            <v>3</v>
          </cell>
          <cell r="N75">
            <v>4</v>
          </cell>
          <cell r="O75">
            <v>4</v>
          </cell>
          <cell r="P75">
            <v>6</v>
          </cell>
          <cell r="Q75">
            <v>7</v>
          </cell>
          <cell r="R75">
            <v>8</v>
          </cell>
          <cell r="S75">
            <v>9</v>
          </cell>
          <cell r="T75">
            <v>11</v>
          </cell>
          <cell r="U75">
            <v>12</v>
          </cell>
          <cell r="V75">
            <v>14</v>
          </cell>
          <cell r="W75">
            <v>16</v>
          </cell>
          <cell r="X75">
            <v>18</v>
          </cell>
          <cell r="Y75">
            <v>20</v>
          </cell>
          <cell r="Z75">
            <v>22</v>
          </cell>
          <cell r="AA75">
            <v>24</v>
          </cell>
          <cell r="AB75">
            <v>26</v>
          </cell>
          <cell r="AC75">
            <v>29</v>
          </cell>
          <cell r="AD75">
            <v>31</v>
          </cell>
          <cell r="AE75">
            <v>34</v>
          </cell>
          <cell r="AF75">
            <v>37</v>
          </cell>
          <cell r="AG75">
            <v>40</v>
          </cell>
          <cell r="AH75">
            <v>41</v>
          </cell>
          <cell r="AI75">
            <v>41</v>
          </cell>
          <cell r="AJ75">
            <v>41</v>
          </cell>
          <cell r="AK75">
            <v>41</v>
          </cell>
          <cell r="AL75">
            <v>41</v>
          </cell>
          <cell r="AM75">
            <v>41</v>
          </cell>
          <cell r="AN75">
            <v>41</v>
          </cell>
          <cell r="AO75">
            <v>41</v>
          </cell>
          <cell r="AP75">
            <v>41</v>
          </cell>
          <cell r="AQ75">
            <v>41</v>
          </cell>
          <cell r="AR75">
            <v>41</v>
          </cell>
          <cell r="AS75">
            <v>41</v>
          </cell>
          <cell r="AT75">
            <v>41</v>
          </cell>
          <cell r="AU75">
            <v>41</v>
          </cell>
          <cell r="AV75">
            <v>41</v>
          </cell>
          <cell r="AW75">
            <v>41</v>
          </cell>
          <cell r="AX75">
            <v>41</v>
          </cell>
          <cell r="AY75">
            <v>41</v>
          </cell>
          <cell r="AZ75">
            <v>41</v>
          </cell>
          <cell r="BA75">
            <v>41</v>
          </cell>
          <cell r="BB75">
            <v>41</v>
          </cell>
          <cell r="BC75">
            <v>41</v>
          </cell>
          <cell r="BD75">
            <v>41</v>
          </cell>
          <cell r="BE75">
            <v>41</v>
          </cell>
          <cell r="BF75">
            <v>41</v>
          </cell>
          <cell r="BG75">
            <v>41</v>
          </cell>
          <cell r="BH75">
            <v>41</v>
          </cell>
          <cell r="BI75">
            <v>41</v>
          </cell>
          <cell r="BJ75">
            <v>41</v>
          </cell>
          <cell r="BK75">
            <v>41</v>
          </cell>
          <cell r="BL75">
            <v>41</v>
          </cell>
          <cell r="BM75">
            <v>41</v>
          </cell>
          <cell r="BN75">
            <v>41</v>
          </cell>
          <cell r="BO75">
            <v>41</v>
          </cell>
          <cell r="BP75">
            <v>41</v>
          </cell>
          <cell r="BQ75">
            <v>41</v>
          </cell>
          <cell r="BR75">
            <v>41</v>
          </cell>
          <cell r="BS75">
            <v>41</v>
          </cell>
          <cell r="BT75">
            <v>41</v>
          </cell>
          <cell r="BU75">
            <v>41</v>
          </cell>
          <cell r="BV75">
            <v>41</v>
          </cell>
          <cell r="BW75">
            <v>41</v>
          </cell>
          <cell r="BX75">
            <v>41</v>
          </cell>
          <cell r="BY75">
            <v>41</v>
          </cell>
          <cell r="BZ75">
            <v>41</v>
          </cell>
          <cell r="CA75">
            <v>41</v>
          </cell>
          <cell r="CB75">
            <v>41</v>
          </cell>
          <cell r="CC75">
            <v>41</v>
          </cell>
          <cell r="CD75">
            <v>41</v>
          </cell>
          <cell r="CE75">
            <v>41</v>
          </cell>
          <cell r="CF75">
            <v>41</v>
          </cell>
          <cell r="CG75">
            <v>41</v>
          </cell>
          <cell r="CH75">
            <v>41</v>
          </cell>
          <cell r="CI75">
            <v>41</v>
          </cell>
          <cell r="CJ75">
            <v>41</v>
          </cell>
          <cell r="CK75">
            <v>41</v>
          </cell>
          <cell r="CL75">
            <v>41</v>
          </cell>
          <cell r="CM75">
            <v>41</v>
          </cell>
          <cell r="CN75">
            <v>41</v>
          </cell>
          <cell r="CO75">
            <v>41</v>
          </cell>
          <cell r="CP75">
            <v>41</v>
          </cell>
          <cell r="CS75">
            <v>2</v>
          </cell>
          <cell r="CT75">
            <v>2</v>
          </cell>
          <cell r="CU75">
            <v>3</v>
          </cell>
          <cell r="CV75">
            <v>4</v>
          </cell>
          <cell r="CW75">
            <v>5</v>
          </cell>
          <cell r="CX75">
            <v>6</v>
          </cell>
          <cell r="CY75">
            <v>7</v>
          </cell>
          <cell r="CZ75">
            <v>8</v>
          </cell>
          <cell r="DA75">
            <v>9</v>
          </cell>
          <cell r="DB75">
            <v>10</v>
          </cell>
          <cell r="DC75">
            <v>12</v>
          </cell>
          <cell r="DD75">
            <v>13</v>
          </cell>
          <cell r="DE75">
            <v>15</v>
          </cell>
          <cell r="DF75">
            <v>17</v>
          </cell>
          <cell r="DG75">
            <v>18</v>
          </cell>
          <cell r="DH75">
            <v>20</v>
          </cell>
          <cell r="DI75">
            <v>22</v>
          </cell>
          <cell r="DJ75">
            <v>24</v>
          </cell>
          <cell r="DK75">
            <v>27</v>
          </cell>
          <cell r="DL75">
            <v>29</v>
          </cell>
          <cell r="DM75">
            <v>31</v>
          </cell>
          <cell r="DN75">
            <v>34</v>
          </cell>
          <cell r="DO75">
            <v>36</v>
          </cell>
          <cell r="DP75">
            <v>39</v>
          </cell>
          <cell r="DQ75">
            <v>41</v>
          </cell>
          <cell r="DR75">
            <v>41</v>
          </cell>
          <cell r="DS75">
            <v>41</v>
          </cell>
          <cell r="DT75">
            <v>41</v>
          </cell>
          <cell r="DU75">
            <v>41</v>
          </cell>
          <cell r="DV75">
            <v>41</v>
          </cell>
          <cell r="DW75">
            <v>41</v>
          </cell>
          <cell r="DX75">
            <v>41</v>
          </cell>
          <cell r="DY75">
            <v>41</v>
          </cell>
          <cell r="DZ75">
            <v>41</v>
          </cell>
          <cell r="EA75">
            <v>41</v>
          </cell>
          <cell r="EB75">
            <v>41</v>
          </cell>
          <cell r="EC75">
            <v>41</v>
          </cell>
          <cell r="ED75">
            <v>41</v>
          </cell>
          <cell r="EE75">
            <v>41</v>
          </cell>
          <cell r="EF75">
            <v>41</v>
          </cell>
          <cell r="EI75">
            <v>0</v>
          </cell>
          <cell r="EJ75">
            <v>1</v>
          </cell>
          <cell r="EK75">
            <v>1</v>
          </cell>
          <cell r="EL75">
            <v>2</v>
          </cell>
          <cell r="EM75">
            <v>2</v>
          </cell>
          <cell r="EN75">
            <v>2</v>
          </cell>
          <cell r="EO75">
            <v>3</v>
          </cell>
          <cell r="EP75">
            <v>4</v>
          </cell>
          <cell r="EQ75">
            <v>4</v>
          </cell>
          <cell r="ER75">
            <v>5</v>
          </cell>
          <cell r="ES75">
            <v>6</v>
          </cell>
          <cell r="ET75">
            <v>7</v>
          </cell>
          <cell r="EU75">
            <v>8</v>
          </cell>
          <cell r="EV75">
            <v>9</v>
          </cell>
          <cell r="EW75">
            <v>10</v>
          </cell>
          <cell r="EX75">
            <v>11</v>
          </cell>
          <cell r="EY75">
            <v>12</v>
          </cell>
          <cell r="EZ75">
            <v>13</v>
          </cell>
          <cell r="FA75">
            <v>15</v>
          </cell>
          <cell r="FB75">
            <v>16</v>
          </cell>
          <cell r="FC75">
            <v>18</v>
          </cell>
          <cell r="FD75">
            <v>19</v>
          </cell>
          <cell r="FE75">
            <v>21</v>
          </cell>
          <cell r="FF75">
            <v>22</v>
          </cell>
          <cell r="FG75">
            <v>24</v>
          </cell>
          <cell r="FH75">
            <v>26</v>
          </cell>
          <cell r="FI75">
            <v>28</v>
          </cell>
          <cell r="FJ75">
            <v>30</v>
          </cell>
          <cell r="FK75">
            <v>32</v>
          </cell>
          <cell r="FL75">
            <v>34</v>
          </cell>
          <cell r="FM75">
            <v>36</v>
          </cell>
          <cell r="FN75">
            <v>38</v>
          </cell>
          <cell r="FO75">
            <v>40</v>
          </cell>
          <cell r="FP75">
            <v>41</v>
          </cell>
          <cell r="FQ75">
            <v>41</v>
          </cell>
          <cell r="FR75">
            <v>41</v>
          </cell>
          <cell r="FS75">
            <v>41</v>
          </cell>
          <cell r="FT75">
            <v>41</v>
          </cell>
          <cell r="FU75">
            <v>41</v>
          </cell>
          <cell r="FV75">
            <v>41</v>
          </cell>
          <cell r="FY75">
            <v>0</v>
          </cell>
          <cell r="FZ75">
            <v>0</v>
          </cell>
          <cell r="GA75">
            <v>0</v>
          </cell>
          <cell r="GB75">
            <v>1</v>
          </cell>
          <cell r="GC75">
            <v>1</v>
          </cell>
          <cell r="GD75">
            <v>1</v>
          </cell>
          <cell r="GE75">
            <v>1</v>
          </cell>
          <cell r="GF75">
            <v>1</v>
          </cell>
          <cell r="GG75">
            <v>1</v>
          </cell>
          <cell r="GH75">
            <v>1</v>
          </cell>
          <cell r="GI75">
            <v>1</v>
          </cell>
          <cell r="GJ75">
            <v>2</v>
          </cell>
          <cell r="GK75">
            <v>2</v>
          </cell>
          <cell r="GL75">
            <v>2</v>
          </cell>
          <cell r="GM75">
            <v>2</v>
          </cell>
          <cell r="GN75">
            <v>2</v>
          </cell>
          <cell r="GO75">
            <v>2</v>
          </cell>
          <cell r="GP75">
            <v>2</v>
          </cell>
          <cell r="GQ75">
            <v>3</v>
          </cell>
          <cell r="GR75">
            <v>3</v>
          </cell>
          <cell r="GS75">
            <v>3</v>
          </cell>
          <cell r="GT75">
            <v>3</v>
          </cell>
          <cell r="GU75">
            <v>3</v>
          </cell>
          <cell r="GV75">
            <v>4</v>
          </cell>
          <cell r="GW75">
            <v>4</v>
          </cell>
          <cell r="GX75">
            <v>4</v>
          </cell>
          <cell r="GY75">
            <v>4</v>
          </cell>
          <cell r="GZ75">
            <v>4</v>
          </cell>
          <cell r="HA75">
            <v>5</v>
          </cell>
          <cell r="HB75">
            <v>5</v>
          </cell>
          <cell r="HC75">
            <v>5</v>
          </cell>
          <cell r="HD75">
            <v>5</v>
          </cell>
          <cell r="HE75">
            <v>6</v>
          </cell>
          <cell r="HF75">
            <v>6</v>
          </cell>
          <cell r="HG75">
            <v>6</v>
          </cell>
          <cell r="HH75">
            <v>7</v>
          </cell>
          <cell r="HI75">
            <v>7</v>
          </cell>
          <cell r="HJ75">
            <v>7</v>
          </cell>
          <cell r="HK75">
            <v>7</v>
          </cell>
          <cell r="HL75">
            <v>8</v>
          </cell>
          <cell r="HM75">
            <v>8</v>
          </cell>
          <cell r="HN75">
            <v>8</v>
          </cell>
          <cell r="HO75">
            <v>9</v>
          </cell>
          <cell r="HP75">
            <v>9</v>
          </cell>
          <cell r="HQ75">
            <v>9</v>
          </cell>
          <cell r="HR75">
            <v>10</v>
          </cell>
          <cell r="HS75">
            <v>10</v>
          </cell>
          <cell r="HT75">
            <v>10</v>
          </cell>
          <cell r="HU75">
            <v>11</v>
          </cell>
          <cell r="HV75">
            <v>11</v>
          </cell>
          <cell r="HW75">
            <v>12</v>
          </cell>
          <cell r="HX75">
            <v>12</v>
          </cell>
          <cell r="HY75">
            <v>12</v>
          </cell>
          <cell r="HZ75">
            <v>13</v>
          </cell>
          <cell r="IA75">
            <v>13</v>
          </cell>
        </row>
        <row r="76">
          <cell r="J76">
            <v>0</v>
          </cell>
          <cell r="K76">
            <v>1</v>
          </cell>
          <cell r="L76">
            <v>1</v>
          </cell>
          <cell r="M76">
            <v>1</v>
          </cell>
          <cell r="N76">
            <v>1</v>
          </cell>
          <cell r="O76">
            <v>1</v>
          </cell>
          <cell r="P76">
            <v>1</v>
          </cell>
          <cell r="Q76">
            <v>1</v>
          </cell>
          <cell r="R76">
            <v>2</v>
          </cell>
          <cell r="S76">
            <v>2</v>
          </cell>
          <cell r="T76">
            <v>2</v>
          </cell>
          <cell r="U76">
            <v>2</v>
          </cell>
          <cell r="V76">
            <v>2</v>
          </cell>
          <cell r="W76">
            <v>2</v>
          </cell>
          <cell r="X76">
            <v>3</v>
          </cell>
          <cell r="Y76">
            <v>3</v>
          </cell>
          <cell r="Z76">
            <v>3</v>
          </cell>
          <cell r="AA76">
            <v>3</v>
          </cell>
          <cell r="AB76">
            <v>3</v>
          </cell>
          <cell r="AC76">
            <v>4</v>
          </cell>
          <cell r="AD76">
            <v>4</v>
          </cell>
          <cell r="AE76">
            <v>4</v>
          </cell>
          <cell r="AF76">
            <v>4</v>
          </cell>
          <cell r="AG76">
            <v>5</v>
          </cell>
          <cell r="AH76">
            <v>5</v>
          </cell>
          <cell r="AI76">
            <v>5</v>
          </cell>
          <cell r="AJ76">
            <v>6</v>
          </cell>
          <cell r="AK76">
            <v>6</v>
          </cell>
          <cell r="AL76">
            <v>6</v>
          </cell>
          <cell r="AM76">
            <v>7</v>
          </cell>
          <cell r="AN76">
            <v>7</v>
          </cell>
          <cell r="AO76">
            <v>7</v>
          </cell>
          <cell r="AP76">
            <v>8</v>
          </cell>
          <cell r="AQ76">
            <v>8</v>
          </cell>
          <cell r="AR76">
            <v>8</v>
          </cell>
          <cell r="AS76">
            <v>9</v>
          </cell>
          <cell r="AT76">
            <v>9</v>
          </cell>
          <cell r="AU76">
            <v>10</v>
          </cell>
          <cell r="AV76">
            <v>10</v>
          </cell>
          <cell r="AW76">
            <v>10</v>
          </cell>
          <cell r="AX76">
            <v>11</v>
          </cell>
          <cell r="AY76">
            <v>11</v>
          </cell>
          <cell r="AZ76">
            <v>12</v>
          </cell>
          <cell r="BA76">
            <v>12</v>
          </cell>
          <cell r="BB76">
            <v>13</v>
          </cell>
          <cell r="BC76">
            <v>13</v>
          </cell>
          <cell r="BD76">
            <v>14</v>
          </cell>
          <cell r="BE76">
            <v>14</v>
          </cell>
          <cell r="BF76">
            <v>15</v>
          </cell>
          <cell r="BG76">
            <v>15</v>
          </cell>
          <cell r="BH76">
            <v>16</v>
          </cell>
          <cell r="BI76">
            <v>16</v>
          </cell>
          <cell r="BJ76">
            <v>17</v>
          </cell>
          <cell r="BK76">
            <v>18</v>
          </cell>
          <cell r="BL76">
            <v>18</v>
          </cell>
          <cell r="BM76">
            <v>19</v>
          </cell>
          <cell r="BN76">
            <v>19</v>
          </cell>
          <cell r="BO76">
            <v>20</v>
          </cell>
          <cell r="BP76">
            <v>21</v>
          </cell>
          <cell r="BQ76">
            <v>21</v>
          </cell>
          <cell r="BR76">
            <v>22</v>
          </cell>
          <cell r="BS76">
            <v>22</v>
          </cell>
          <cell r="BT76">
            <v>23</v>
          </cell>
          <cell r="BU76">
            <v>24</v>
          </cell>
          <cell r="BV76">
            <v>24</v>
          </cell>
          <cell r="BW76">
            <v>25</v>
          </cell>
          <cell r="BX76">
            <v>26</v>
          </cell>
          <cell r="BY76">
            <v>26</v>
          </cell>
          <cell r="BZ76">
            <v>27</v>
          </cell>
          <cell r="CA76">
            <v>28</v>
          </cell>
          <cell r="CB76">
            <v>29</v>
          </cell>
          <cell r="CC76">
            <v>29</v>
          </cell>
          <cell r="CD76">
            <v>30</v>
          </cell>
          <cell r="CE76">
            <v>31</v>
          </cell>
          <cell r="CF76">
            <v>32</v>
          </cell>
          <cell r="CG76">
            <v>32</v>
          </cell>
          <cell r="CH76">
            <v>33</v>
          </cell>
          <cell r="CI76" t="e">
            <v>#VALUE!</v>
          </cell>
          <cell r="CJ76" t="e">
            <v>#VALUE!</v>
          </cell>
          <cell r="CK76" t="e">
            <v>#VALUE!</v>
          </cell>
          <cell r="CL76" t="e">
            <v>#VALUE!</v>
          </cell>
          <cell r="CM76" t="e">
            <v>#VALUE!</v>
          </cell>
          <cell r="CN76" t="e">
            <v>#VALUE!</v>
          </cell>
          <cell r="CO76" t="e">
            <v>#VALUE!</v>
          </cell>
          <cell r="CP76" t="e">
            <v>#VALUE!</v>
          </cell>
          <cell r="CS76">
            <v>1</v>
          </cell>
          <cell r="CT76">
            <v>1</v>
          </cell>
          <cell r="CU76">
            <v>1</v>
          </cell>
          <cell r="CV76">
            <v>1</v>
          </cell>
          <cell r="CW76">
            <v>1</v>
          </cell>
          <cell r="CX76">
            <v>1</v>
          </cell>
          <cell r="CY76">
            <v>1</v>
          </cell>
          <cell r="CZ76">
            <v>2</v>
          </cell>
          <cell r="DA76">
            <v>2</v>
          </cell>
          <cell r="DB76">
            <v>2</v>
          </cell>
          <cell r="DC76">
            <v>2</v>
          </cell>
          <cell r="DD76">
            <v>2</v>
          </cell>
          <cell r="DE76">
            <v>2</v>
          </cell>
          <cell r="DF76">
            <v>2</v>
          </cell>
          <cell r="DG76">
            <v>3</v>
          </cell>
          <cell r="DH76">
            <v>3</v>
          </cell>
          <cell r="DI76">
            <v>3</v>
          </cell>
          <cell r="DJ76">
            <v>3</v>
          </cell>
          <cell r="DK76">
            <v>3</v>
          </cell>
          <cell r="DL76">
            <v>4</v>
          </cell>
          <cell r="DM76">
            <v>4</v>
          </cell>
          <cell r="DN76">
            <v>4</v>
          </cell>
          <cell r="DO76">
            <v>4</v>
          </cell>
          <cell r="DP76">
            <v>5</v>
          </cell>
          <cell r="DQ76">
            <v>5</v>
          </cell>
          <cell r="DR76">
            <v>5</v>
          </cell>
          <cell r="DS76">
            <v>5</v>
          </cell>
          <cell r="DT76">
            <v>6</v>
          </cell>
          <cell r="DU76">
            <v>6</v>
          </cell>
          <cell r="DV76">
            <v>6</v>
          </cell>
          <cell r="DW76">
            <v>7</v>
          </cell>
          <cell r="DX76">
            <v>7</v>
          </cell>
          <cell r="DY76">
            <v>7</v>
          </cell>
          <cell r="DZ76">
            <v>8</v>
          </cell>
          <cell r="EA76">
            <v>8</v>
          </cell>
          <cell r="EB76">
            <v>8</v>
          </cell>
          <cell r="EC76">
            <v>9</v>
          </cell>
          <cell r="ED76">
            <v>9</v>
          </cell>
          <cell r="EE76">
            <v>9</v>
          </cell>
          <cell r="EF76">
            <v>10</v>
          </cell>
          <cell r="EI76">
            <v>0</v>
          </cell>
          <cell r="EJ76">
            <v>0</v>
          </cell>
          <cell r="EK76">
            <v>1</v>
          </cell>
          <cell r="EL76">
            <v>1</v>
          </cell>
          <cell r="EM76">
            <v>1</v>
          </cell>
          <cell r="EN76">
            <v>1</v>
          </cell>
          <cell r="EO76">
            <v>1</v>
          </cell>
          <cell r="EP76">
            <v>1</v>
          </cell>
          <cell r="EQ76">
            <v>1</v>
          </cell>
          <cell r="ER76">
            <v>2</v>
          </cell>
          <cell r="ES76">
            <v>2</v>
          </cell>
          <cell r="ET76">
            <v>2</v>
          </cell>
          <cell r="EU76">
            <v>2</v>
          </cell>
          <cell r="EV76">
            <v>2</v>
          </cell>
          <cell r="EW76">
            <v>2</v>
          </cell>
          <cell r="EX76">
            <v>3</v>
          </cell>
          <cell r="EY76">
            <v>3</v>
          </cell>
          <cell r="EZ76">
            <v>3</v>
          </cell>
          <cell r="FA76">
            <v>3</v>
          </cell>
          <cell r="FB76">
            <v>4</v>
          </cell>
          <cell r="FC76">
            <v>4</v>
          </cell>
          <cell r="FD76">
            <v>4</v>
          </cell>
          <cell r="FE76">
            <v>4</v>
          </cell>
          <cell r="FF76">
            <v>5</v>
          </cell>
          <cell r="FG76">
            <v>5</v>
          </cell>
          <cell r="FH76">
            <v>5</v>
          </cell>
          <cell r="FI76">
            <v>6</v>
          </cell>
          <cell r="FJ76">
            <v>6</v>
          </cell>
          <cell r="FK76">
            <v>6</v>
          </cell>
          <cell r="FL76">
            <v>7</v>
          </cell>
          <cell r="FM76">
            <v>7</v>
          </cell>
          <cell r="FN76">
            <v>7</v>
          </cell>
          <cell r="FO76">
            <v>8</v>
          </cell>
          <cell r="FP76">
            <v>8</v>
          </cell>
          <cell r="FQ76">
            <v>8</v>
          </cell>
          <cell r="FR76">
            <v>9</v>
          </cell>
          <cell r="FS76">
            <v>9</v>
          </cell>
          <cell r="FT76">
            <v>10</v>
          </cell>
          <cell r="FU76">
            <v>10</v>
          </cell>
          <cell r="FV76">
            <v>10</v>
          </cell>
          <cell r="FY76">
            <v>0</v>
          </cell>
          <cell r="FZ76">
            <v>0</v>
          </cell>
          <cell r="GA76">
            <v>0</v>
          </cell>
          <cell r="GB76">
            <v>0</v>
          </cell>
          <cell r="GC76">
            <v>0</v>
          </cell>
          <cell r="GD76">
            <v>0</v>
          </cell>
          <cell r="GE76">
            <v>0</v>
          </cell>
          <cell r="GF76">
            <v>0</v>
          </cell>
          <cell r="GG76">
            <v>0</v>
          </cell>
          <cell r="GH76">
            <v>0</v>
          </cell>
          <cell r="GI76">
            <v>0</v>
          </cell>
          <cell r="GJ76">
            <v>1</v>
          </cell>
          <cell r="GK76">
            <v>1</v>
          </cell>
          <cell r="GL76">
            <v>1</v>
          </cell>
          <cell r="GM76">
            <v>1</v>
          </cell>
          <cell r="GN76">
            <v>1</v>
          </cell>
          <cell r="GO76">
            <v>1</v>
          </cell>
          <cell r="GP76">
            <v>1</v>
          </cell>
          <cell r="GQ76">
            <v>1</v>
          </cell>
          <cell r="GR76">
            <v>1</v>
          </cell>
          <cell r="GS76">
            <v>1</v>
          </cell>
          <cell r="GT76">
            <v>1</v>
          </cell>
          <cell r="GU76">
            <v>1</v>
          </cell>
          <cell r="GV76">
            <v>1</v>
          </cell>
          <cell r="GW76">
            <v>1</v>
          </cell>
          <cell r="GX76">
            <v>1</v>
          </cell>
          <cell r="GY76">
            <v>1</v>
          </cell>
          <cell r="GZ76">
            <v>1</v>
          </cell>
          <cell r="HA76">
            <v>1</v>
          </cell>
          <cell r="HB76">
            <v>1</v>
          </cell>
          <cell r="HC76">
            <v>1</v>
          </cell>
          <cell r="HD76">
            <v>1</v>
          </cell>
          <cell r="HE76">
            <v>1</v>
          </cell>
          <cell r="HF76">
            <v>1</v>
          </cell>
          <cell r="HG76">
            <v>1</v>
          </cell>
          <cell r="HH76">
            <v>1</v>
          </cell>
          <cell r="HI76">
            <v>1</v>
          </cell>
          <cell r="HJ76">
            <v>1</v>
          </cell>
          <cell r="HK76">
            <v>1</v>
          </cell>
          <cell r="HL76">
            <v>1</v>
          </cell>
          <cell r="HM76">
            <v>2</v>
          </cell>
          <cell r="HN76">
            <v>2</v>
          </cell>
          <cell r="HO76">
            <v>2</v>
          </cell>
          <cell r="HP76">
            <v>2</v>
          </cell>
          <cell r="HQ76">
            <v>2</v>
          </cell>
          <cell r="HR76">
            <v>2</v>
          </cell>
          <cell r="HS76">
            <v>2</v>
          </cell>
          <cell r="HT76">
            <v>2</v>
          </cell>
          <cell r="HU76">
            <v>2</v>
          </cell>
          <cell r="HV76">
            <v>2</v>
          </cell>
          <cell r="HW76">
            <v>2</v>
          </cell>
          <cell r="HX76">
            <v>2</v>
          </cell>
          <cell r="HY76">
            <v>2</v>
          </cell>
          <cell r="HZ76">
            <v>2</v>
          </cell>
          <cell r="IA76">
            <v>2</v>
          </cell>
        </row>
        <row r="78">
          <cell r="J78" t="str">
            <v>Yes</v>
          </cell>
          <cell r="K78" t="str">
            <v>Yes</v>
          </cell>
          <cell r="L78" t="str">
            <v>Yes</v>
          </cell>
          <cell r="M78" t="str">
            <v>Yes</v>
          </cell>
          <cell r="N78" t="str">
            <v>Yes</v>
          </cell>
          <cell r="O78" t="str">
            <v>Yes</v>
          </cell>
          <cell r="P78" t="str">
            <v>Yes</v>
          </cell>
          <cell r="Q78" t="str">
            <v>Yes</v>
          </cell>
          <cell r="R78" t="str">
            <v>Yes</v>
          </cell>
          <cell r="S78" t="str">
            <v>Yes</v>
          </cell>
          <cell r="T78" t="str">
            <v>Yes</v>
          </cell>
          <cell r="U78" t="str">
            <v>Yes</v>
          </cell>
          <cell r="V78" t="str">
            <v>No</v>
          </cell>
          <cell r="W78" t="str">
            <v>No</v>
          </cell>
          <cell r="X78" t="str">
            <v>No</v>
          </cell>
          <cell r="Y78" t="str">
            <v>No</v>
          </cell>
          <cell r="Z78" t="str">
            <v>No</v>
          </cell>
          <cell r="AA78" t="str">
            <v>No</v>
          </cell>
          <cell r="AB78" t="str">
            <v>No</v>
          </cell>
          <cell r="AC78" t="str">
            <v>No</v>
          </cell>
          <cell r="AD78" t="str">
            <v>No</v>
          </cell>
          <cell r="AE78" t="str">
            <v>No</v>
          </cell>
          <cell r="AF78" t="str">
            <v>No</v>
          </cell>
          <cell r="AG78" t="str">
            <v>No</v>
          </cell>
          <cell r="AH78" t="str">
            <v>No</v>
          </cell>
          <cell r="AI78" t="str">
            <v>No</v>
          </cell>
          <cell r="AJ78" t="str">
            <v>No</v>
          </cell>
          <cell r="AK78" t="str">
            <v>No</v>
          </cell>
          <cell r="AL78" t="str">
            <v>No</v>
          </cell>
          <cell r="AM78" t="str">
            <v>No</v>
          </cell>
          <cell r="AN78" t="str">
            <v>No</v>
          </cell>
          <cell r="AO78" t="str">
            <v>No</v>
          </cell>
          <cell r="AP78" t="str">
            <v>No</v>
          </cell>
          <cell r="AQ78" t="str">
            <v>No</v>
          </cell>
          <cell r="AR78" t="str">
            <v>No</v>
          </cell>
          <cell r="AS78" t="str">
            <v>No</v>
          </cell>
          <cell r="AT78" t="str">
            <v>No</v>
          </cell>
          <cell r="AU78" t="str">
            <v>No</v>
          </cell>
          <cell r="AV78" t="str">
            <v>No</v>
          </cell>
          <cell r="AW78" t="str">
            <v>No</v>
          </cell>
          <cell r="AX78" t="str">
            <v>No</v>
          </cell>
          <cell r="AY78" t="str">
            <v>No</v>
          </cell>
          <cell r="AZ78" t="str">
            <v>No</v>
          </cell>
          <cell r="BA78" t="str">
            <v>No</v>
          </cell>
          <cell r="BB78" t="str">
            <v>No</v>
          </cell>
          <cell r="BC78" t="str">
            <v>No</v>
          </cell>
          <cell r="BD78" t="str">
            <v>No</v>
          </cell>
          <cell r="BE78" t="str">
            <v>No</v>
          </cell>
          <cell r="BF78" t="str">
            <v>No</v>
          </cell>
          <cell r="BG78" t="str">
            <v>No</v>
          </cell>
          <cell r="BH78" t="str">
            <v>No</v>
          </cell>
          <cell r="BI78" t="str">
            <v>No</v>
          </cell>
          <cell r="BJ78" t="str">
            <v>No</v>
          </cell>
          <cell r="BK78" t="str">
            <v>No</v>
          </cell>
          <cell r="BL78" t="str">
            <v>No</v>
          </cell>
          <cell r="BM78" t="str">
            <v>No</v>
          </cell>
          <cell r="BN78" t="str">
            <v>No</v>
          </cell>
          <cell r="BO78" t="str">
            <v>No</v>
          </cell>
          <cell r="BP78" t="str">
            <v>No</v>
          </cell>
          <cell r="BQ78" t="str">
            <v>No</v>
          </cell>
          <cell r="BR78" t="str">
            <v>No</v>
          </cell>
          <cell r="BS78" t="str">
            <v>No</v>
          </cell>
          <cell r="BT78" t="str">
            <v>No</v>
          </cell>
          <cell r="BU78" t="str">
            <v>No</v>
          </cell>
          <cell r="BV78" t="str">
            <v>No</v>
          </cell>
          <cell r="BW78" t="str">
            <v>No</v>
          </cell>
          <cell r="BX78" t="str">
            <v>No</v>
          </cell>
          <cell r="BY78" t="str">
            <v>No</v>
          </cell>
          <cell r="BZ78" t="str">
            <v>No</v>
          </cell>
          <cell r="CA78" t="str">
            <v>No</v>
          </cell>
          <cell r="CB78" t="str">
            <v>No</v>
          </cell>
          <cell r="CC78" t="str">
            <v>No</v>
          </cell>
          <cell r="CD78" t="str">
            <v>No</v>
          </cell>
          <cell r="CE78" t="str">
            <v>No</v>
          </cell>
          <cell r="CF78" t="str">
            <v>No</v>
          </cell>
          <cell r="CG78" t="str">
            <v>No</v>
          </cell>
          <cell r="CH78" t="str">
            <v>No</v>
          </cell>
          <cell r="CI78" t="e">
            <v>#VALUE!</v>
          </cell>
          <cell r="CJ78" t="e">
            <v>#VALUE!</v>
          </cell>
          <cell r="CK78" t="e">
            <v>#VALUE!</v>
          </cell>
          <cell r="CL78" t="e">
            <v>#VALUE!</v>
          </cell>
          <cell r="CM78" t="e">
            <v>#VALUE!</v>
          </cell>
          <cell r="CN78" t="e">
            <v>#VALUE!</v>
          </cell>
          <cell r="CO78" t="e">
            <v>#VALUE!</v>
          </cell>
          <cell r="CP78" t="e">
            <v>#VALUE!</v>
          </cell>
          <cell r="CS78" t="str">
            <v>Yes</v>
          </cell>
          <cell r="CT78" t="str">
            <v>Yes</v>
          </cell>
          <cell r="CU78" t="str">
            <v>Yes</v>
          </cell>
          <cell r="CV78" t="str">
            <v>Yes</v>
          </cell>
          <cell r="CW78" t="str">
            <v>Yes</v>
          </cell>
          <cell r="CX78" t="str">
            <v>Yes</v>
          </cell>
          <cell r="CY78" t="str">
            <v>Yes</v>
          </cell>
          <cell r="CZ78" t="str">
            <v>Yes</v>
          </cell>
          <cell r="DA78" t="str">
            <v>Yes</v>
          </cell>
          <cell r="DB78" t="str">
            <v>Yes</v>
          </cell>
          <cell r="DC78" t="str">
            <v>Yes</v>
          </cell>
          <cell r="DD78" t="str">
            <v>No</v>
          </cell>
          <cell r="DE78" t="str">
            <v>No</v>
          </cell>
          <cell r="DF78" t="str">
            <v>No</v>
          </cell>
          <cell r="DG78" t="str">
            <v>No</v>
          </cell>
          <cell r="DH78" t="str">
            <v>No</v>
          </cell>
          <cell r="DI78" t="str">
            <v>No</v>
          </cell>
          <cell r="DJ78" t="str">
            <v>No</v>
          </cell>
          <cell r="DK78" t="str">
            <v>No</v>
          </cell>
          <cell r="DL78" t="str">
            <v>No</v>
          </cell>
          <cell r="DM78" t="str">
            <v>No</v>
          </cell>
          <cell r="DN78" t="str">
            <v>No</v>
          </cell>
          <cell r="DO78" t="str">
            <v>No</v>
          </cell>
          <cell r="DP78" t="str">
            <v>No</v>
          </cell>
          <cell r="DQ78" t="str">
            <v>No</v>
          </cell>
          <cell r="DR78" t="str">
            <v>No</v>
          </cell>
          <cell r="DS78" t="str">
            <v>No</v>
          </cell>
          <cell r="DT78" t="str">
            <v>No</v>
          </cell>
          <cell r="DU78" t="str">
            <v>No</v>
          </cell>
          <cell r="DV78" t="str">
            <v>No</v>
          </cell>
          <cell r="DW78" t="str">
            <v>No</v>
          </cell>
          <cell r="DX78" t="str">
            <v>No</v>
          </cell>
          <cell r="DY78" t="str">
            <v>No</v>
          </cell>
          <cell r="DZ78" t="str">
            <v>No</v>
          </cell>
          <cell r="EA78" t="str">
            <v>No</v>
          </cell>
          <cell r="EB78" t="str">
            <v>No</v>
          </cell>
          <cell r="EC78" t="str">
            <v>No</v>
          </cell>
          <cell r="ED78" t="str">
            <v>No</v>
          </cell>
          <cell r="EE78" t="str">
            <v>No</v>
          </cell>
          <cell r="EF78" t="str">
            <v>No</v>
          </cell>
          <cell r="EI78" t="str">
            <v>Yes</v>
          </cell>
          <cell r="EJ78" t="str">
            <v>Yes</v>
          </cell>
          <cell r="EK78" t="str">
            <v>Yes</v>
          </cell>
          <cell r="EL78" t="str">
            <v>Yes</v>
          </cell>
          <cell r="EM78" t="str">
            <v>Yes</v>
          </cell>
          <cell r="EN78" t="str">
            <v>Yes</v>
          </cell>
          <cell r="EO78" t="str">
            <v>Yes</v>
          </cell>
          <cell r="EP78" t="str">
            <v>Yes</v>
          </cell>
          <cell r="EQ78" t="str">
            <v>Yes</v>
          </cell>
          <cell r="ER78" t="str">
            <v>Yes</v>
          </cell>
          <cell r="ES78" t="str">
            <v>Yes</v>
          </cell>
          <cell r="ET78" t="str">
            <v>Yes</v>
          </cell>
          <cell r="EU78" t="str">
            <v>Yes</v>
          </cell>
          <cell r="EV78" t="str">
            <v>Yes</v>
          </cell>
          <cell r="EW78" t="str">
            <v>Yes</v>
          </cell>
          <cell r="EX78" t="str">
            <v>Yes</v>
          </cell>
          <cell r="EY78" t="str">
            <v>Yes</v>
          </cell>
          <cell r="EZ78" t="str">
            <v>No</v>
          </cell>
          <cell r="FA78" t="str">
            <v>No</v>
          </cell>
          <cell r="FB78" t="str">
            <v>No</v>
          </cell>
          <cell r="FC78" t="str">
            <v>No</v>
          </cell>
          <cell r="FD78" t="str">
            <v>No</v>
          </cell>
          <cell r="FE78" t="str">
            <v>No</v>
          </cell>
          <cell r="FF78" t="str">
            <v>No</v>
          </cell>
          <cell r="FG78" t="str">
            <v>No</v>
          </cell>
          <cell r="FH78" t="str">
            <v>No</v>
          </cell>
          <cell r="FI78" t="str">
            <v>No</v>
          </cell>
          <cell r="FJ78" t="str">
            <v>No</v>
          </cell>
          <cell r="FK78" t="str">
            <v>No</v>
          </cell>
          <cell r="FL78" t="str">
            <v>No</v>
          </cell>
          <cell r="FM78" t="str">
            <v>No</v>
          </cell>
          <cell r="FN78" t="str">
            <v>No</v>
          </cell>
          <cell r="FO78" t="str">
            <v>No</v>
          </cell>
          <cell r="FP78" t="str">
            <v>No</v>
          </cell>
          <cell r="FQ78" t="str">
            <v>No</v>
          </cell>
          <cell r="FR78" t="str">
            <v>No</v>
          </cell>
          <cell r="FS78" t="str">
            <v>No</v>
          </cell>
          <cell r="FT78" t="str">
            <v>No</v>
          </cell>
          <cell r="FU78" t="str">
            <v>No</v>
          </cell>
          <cell r="FV78" t="str">
            <v>No</v>
          </cell>
          <cell r="FY78" t="str">
            <v>Yes</v>
          </cell>
          <cell r="FZ78" t="str">
            <v>Yes</v>
          </cell>
          <cell r="GA78" t="str">
            <v>Yes</v>
          </cell>
          <cell r="GB78" t="str">
            <v>Yes</v>
          </cell>
          <cell r="GC78" t="str">
            <v>Yes</v>
          </cell>
          <cell r="GD78" t="str">
            <v>Yes</v>
          </cell>
          <cell r="GE78" t="str">
            <v>Yes</v>
          </cell>
          <cell r="GF78" t="str">
            <v>Yes</v>
          </cell>
          <cell r="GG78" t="str">
            <v>Yes</v>
          </cell>
          <cell r="GH78" t="str">
            <v>Yes</v>
          </cell>
          <cell r="GI78" t="str">
            <v>Yes</v>
          </cell>
          <cell r="GJ78" t="str">
            <v>Yes</v>
          </cell>
          <cell r="GK78" t="str">
            <v>Yes</v>
          </cell>
          <cell r="GL78" t="str">
            <v>Yes</v>
          </cell>
          <cell r="GM78" t="str">
            <v>Yes</v>
          </cell>
          <cell r="GN78" t="str">
            <v>Yes</v>
          </cell>
          <cell r="GO78" t="str">
            <v>Yes</v>
          </cell>
          <cell r="GP78" t="str">
            <v>Yes</v>
          </cell>
          <cell r="GQ78" t="str">
            <v>Yes</v>
          </cell>
          <cell r="GR78" t="str">
            <v>Yes</v>
          </cell>
          <cell r="GS78" t="str">
            <v>Yes</v>
          </cell>
          <cell r="GT78" t="str">
            <v>Yes</v>
          </cell>
          <cell r="GU78" t="str">
            <v>Yes</v>
          </cell>
          <cell r="GV78" t="str">
            <v>Yes</v>
          </cell>
          <cell r="GW78" t="str">
            <v>Yes</v>
          </cell>
          <cell r="GX78" t="str">
            <v>Yes</v>
          </cell>
          <cell r="GY78" t="str">
            <v>Yes</v>
          </cell>
          <cell r="GZ78" t="str">
            <v>Yes</v>
          </cell>
          <cell r="HA78" t="str">
            <v>Yes</v>
          </cell>
          <cell r="HB78" t="str">
            <v>Yes</v>
          </cell>
          <cell r="HC78" t="str">
            <v>Yes</v>
          </cell>
          <cell r="HD78" t="str">
            <v>Yes</v>
          </cell>
          <cell r="HE78" t="str">
            <v>Yes</v>
          </cell>
          <cell r="HF78" t="str">
            <v>Yes</v>
          </cell>
          <cell r="HG78" t="str">
            <v>Yes</v>
          </cell>
          <cell r="HH78" t="str">
            <v>Yes</v>
          </cell>
          <cell r="HI78" t="str">
            <v>Yes</v>
          </cell>
          <cell r="HJ78" t="str">
            <v>Yes</v>
          </cell>
          <cell r="HK78" t="str">
            <v>Yes</v>
          </cell>
          <cell r="HL78" t="str">
            <v>Yes</v>
          </cell>
          <cell r="HM78" t="str">
            <v>Yes</v>
          </cell>
          <cell r="HN78" t="str">
            <v>Yes</v>
          </cell>
          <cell r="HO78" t="str">
            <v>Yes</v>
          </cell>
          <cell r="HP78" t="str">
            <v>Yes</v>
          </cell>
          <cell r="HQ78" t="str">
            <v>Yes</v>
          </cell>
          <cell r="HR78" t="str">
            <v>Yes</v>
          </cell>
          <cell r="HS78" t="str">
            <v>Yes</v>
          </cell>
          <cell r="HT78" t="str">
            <v>Yes</v>
          </cell>
          <cell r="HU78" t="str">
            <v>Yes</v>
          </cell>
          <cell r="HV78" t="str">
            <v>Yes</v>
          </cell>
          <cell r="HW78" t="str">
            <v>Yes</v>
          </cell>
          <cell r="HX78" t="str">
            <v>Yes</v>
          </cell>
          <cell r="HY78" t="str">
            <v>Yes</v>
          </cell>
          <cell r="HZ78" t="str">
            <v>No</v>
          </cell>
          <cell r="IA78" t="str">
            <v>No</v>
          </cell>
        </row>
      </sheetData>
      <sheetData sheetId="11" refreshError="1">
        <row r="11">
          <cell r="A11" t="str">
            <v>M001_2G</v>
          </cell>
          <cell r="B11" t="str">
            <v>Postpaid monthly rental - 2G</v>
          </cell>
          <cell r="C11" t="str">
            <v>No of subscriber accounts</v>
          </cell>
          <cell r="D11">
            <v>4619569.6948334044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A12" t="str">
            <v>M001_3G</v>
          </cell>
          <cell r="B12" t="str">
            <v>Postpaid monthly rental - 3G</v>
          </cell>
          <cell r="C12" t="str">
            <v>No of subscriber accounts</v>
          </cell>
          <cell r="D12">
            <v>513285.52164815599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M002_2G</v>
          </cell>
          <cell r="B13" t="str">
            <v>Postpaid monthly rental (Data) - 2G</v>
          </cell>
          <cell r="C13" t="str">
            <v>No of subscriber accounts</v>
          </cell>
          <cell r="D13">
            <v>2309784.8474167022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A14" t="str">
            <v>M002_3G</v>
          </cell>
          <cell r="B14" t="str">
            <v>Postpaid monthly rental (Data) - 3G</v>
          </cell>
          <cell r="C14" t="str">
            <v>No of subscriber accounts</v>
          </cell>
          <cell r="D14">
            <v>410628.41731852485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M003_2G</v>
          </cell>
          <cell r="B15" t="str">
            <v>Calls to other domestic mobile networks - 2G - Postpaid</v>
          </cell>
          <cell r="C15" t="str">
            <v>Minutes</v>
          </cell>
          <cell r="D15">
            <v>3564852158</v>
          </cell>
          <cell r="E15">
            <v>7427877921.2069683</v>
          </cell>
          <cell r="F15">
            <v>1.0803867634207449</v>
          </cell>
          <cell r="G15">
            <v>0.33333333333333331</v>
          </cell>
          <cell r="H15">
            <v>3851419085.055078</v>
          </cell>
          <cell r="I15">
            <v>7416271243.0550785</v>
          </cell>
          <cell r="J15">
            <v>9899968335.5586605</v>
          </cell>
          <cell r="K15">
            <v>4174456.1073727175</v>
          </cell>
          <cell r="L15">
            <v>2.6666666666666668E-4</v>
          </cell>
          <cell r="M15">
            <v>7.0333333333333337E-4</v>
          </cell>
          <cell r="N15">
            <v>1113.1882952993915</v>
          </cell>
          <cell r="O15">
            <v>2936.0341288521449</v>
          </cell>
          <cell r="P15">
            <v>7416271243.0550785</v>
          </cell>
        </row>
        <row r="16">
          <cell r="A16" t="str">
            <v>M003_3G</v>
          </cell>
          <cell r="B16" t="str">
            <v>Calls to other domestic mobile networks - 3G - Postpaid</v>
          </cell>
          <cell r="C16" t="str">
            <v>Minutes</v>
          </cell>
          <cell r="D16">
            <v>14978289</v>
          </cell>
          <cell r="E16">
            <v>34330341.566666655</v>
          </cell>
          <cell r="F16">
            <v>1.0803867634207449</v>
          </cell>
          <cell r="G16">
            <v>0.33333333333333331</v>
          </cell>
          <cell r="H16">
            <v>16182345.174290545</v>
          </cell>
          <cell r="I16">
            <v>31160634.174290545</v>
          </cell>
          <cell r="J16">
            <v>44717219.624763504</v>
          </cell>
          <cell r="K16">
            <v>18855.622991928212</v>
          </cell>
          <cell r="L16">
            <v>2.0333333333333331E-4</v>
          </cell>
          <cell r="M16">
            <v>7.0333333333333337E-4</v>
          </cell>
          <cell r="N16">
            <v>3.8339766750254025</v>
          </cell>
          <cell r="O16">
            <v>13.26178817098951</v>
          </cell>
          <cell r="P16">
            <v>31160634.174290545</v>
          </cell>
        </row>
        <row r="17">
          <cell r="A17" t="str">
            <v>M004_2G</v>
          </cell>
          <cell r="B17" t="str">
            <v>Calls to PSTN - 2G - Postpaid</v>
          </cell>
          <cell r="C17" t="str">
            <v>Minutes</v>
          </cell>
          <cell r="D17">
            <v>1195845437</v>
          </cell>
          <cell r="E17">
            <v>2129941438.969852</v>
          </cell>
          <cell r="F17">
            <v>1.0803867634207449</v>
          </cell>
          <cell r="G17">
            <v>0.33333333333333331</v>
          </cell>
          <cell r="H17">
            <v>1291975581.2318964</v>
          </cell>
          <cell r="I17">
            <v>2487821018.2318964</v>
          </cell>
          <cell r="J17">
            <v>2959215111.7138176</v>
          </cell>
          <cell r="K17">
            <v>1247793.2431110439</v>
          </cell>
          <cell r="L17">
            <v>2.6666666666666668E-4</v>
          </cell>
          <cell r="M17">
            <v>7.0333333333333337E-4</v>
          </cell>
          <cell r="N17">
            <v>332.74486482961174</v>
          </cell>
          <cell r="O17">
            <v>877.6145809881009</v>
          </cell>
          <cell r="P17">
            <v>2487821018.2318964</v>
          </cell>
        </row>
        <row r="18">
          <cell r="A18" t="str">
            <v>M004_3G</v>
          </cell>
          <cell r="B18" t="str">
            <v>Calls to PSTN - 3G - Postpaid</v>
          </cell>
          <cell r="C18" t="str">
            <v>Minutes</v>
          </cell>
          <cell r="D18">
            <v>2462759</v>
          </cell>
          <cell r="E18">
            <v>4825109.9666666687</v>
          </cell>
          <cell r="F18">
            <v>1.0803867634207449</v>
          </cell>
          <cell r="G18">
            <v>0.33333333333333331</v>
          </cell>
          <cell r="H18">
            <v>2660732.2250953102</v>
          </cell>
          <cell r="I18">
            <v>5123491.2250953102</v>
          </cell>
          <cell r="J18">
            <v>6532940.3750317721</v>
          </cell>
          <cell r="K18">
            <v>2754.7030377561555</v>
          </cell>
          <cell r="L18">
            <v>2.0333333333333331E-4</v>
          </cell>
          <cell r="M18">
            <v>7.0333333333333337E-4</v>
          </cell>
          <cell r="N18">
            <v>0.5601229510104182</v>
          </cell>
          <cell r="O18">
            <v>1.937474469888496</v>
          </cell>
          <cell r="P18">
            <v>5123491.2250953102</v>
          </cell>
        </row>
        <row r="19">
          <cell r="A19" t="str">
            <v>M005_2G</v>
          </cell>
          <cell r="B19" t="str">
            <v>Calls to international - 2G - Postpaid</v>
          </cell>
          <cell r="C19" t="str">
            <v>Minutes</v>
          </cell>
          <cell r="D19">
            <v>17363790</v>
          </cell>
          <cell r="E19">
            <v>43980788.661669292</v>
          </cell>
          <cell r="F19">
            <v>1.0803867634207449</v>
          </cell>
          <cell r="G19">
            <v>0.33333333333333331</v>
          </cell>
          <cell r="H19">
            <v>18759608.878817495</v>
          </cell>
          <cell r="I19">
            <v>36123398.878817499</v>
          </cell>
          <cell r="J19">
            <v>56021921.621275127</v>
          </cell>
          <cell r="K19">
            <v>23622.404126153273</v>
          </cell>
          <cell r="L19">
            <v>2.6666666666666668E-4</v>
          </cell>
          <cell r="M19">
            <v>7.0333333333333337E-4</v>
          </cell>
          <cell r="N19">
            <v>6.2993077669742066</v>
          </cell>
          <cell r="O19">
            <v>16.61442423539447</v>
          </cell>
          <cell r="P19">
            <v>36123398.878817499</v>
          </cell>
        </row>
        <row r="20">
          <cell r="A20" t="str">
            <v>M005_3G</v>
          </cell>
          <cell r="B20" t="str">
            <v>Calls to international - 3G - Postpaid</v>
          </cell>
          <cell r="C20" t="str">
            <v>Minutes</v>
          </cell>
          <cell r="D20">
            <v>123069</v>
          </cell>
          <cell r="E20">
            <v>342894.09999999992</v>
          </cell>
          <cell r="F20">
            <v>1.0803867634207449</v>
          </cell>
          <cell r="G20">
            <v>0.33333333333333331</v>
          </cell>
          <cell r="H20">
            <v>132962.11858742766</v>
          </cell>
          <cell r="I20">
            <v>256031.11858742766</v>
          </cell>
          <cell r="J20">
            <v>428237.80619580916</v>
          </cell>
          <cell r="K20">
            <v>180.57228719218031</v>
          </cell>
          <cell r="L20">
            <v>2.0333333333333331E-4</v>
          </cell>
          <cell r="M20">
            <v>7.0333333333333337E-4</v>
          </cell>
          <cell r="N20">
            <v>3.6716365062409995E-2</v>
          </cell>
          <cell r="O20">
            <v>0.12700250865850016</v>
          </cell>
          <cell r="P20">
            <v>256031.11858742766</v>
          </cell>
        </row>
        <row r="21">
          <cell r="A21" t="str">
            <v>M006_2G</v>
          </cell>
          <cell r="B21" t="str">
            <v>Calls to own network - 2G - Postpaid</v>
          </cell>
          <cell r="C21" t="str">
            <v>Minutes</v>
          </cell>
          <cell r="D21">
            <v>4333775198</v>
          </cell>
          <cell r="E21">
            <v>11469626944.287956</v>
          </cell>
          <cell r="F21">
            <v>1.0803867634207449</v>
          </cell>
          <cell r="G21">
            <v>0.33333333333333331</v>
          </cell>
          <cell r="H21">
            <v>4682153359.560318</v>
          </cell>
          <cell r="I21">
            <v>9015928557.560318</v>
          </cell>
          <cell r="J21">
            <v>14474936463.474728</v>
          </cell>
          <cell r="K21">
            <v>6103553.5544846067</v>
          </cell>
          <cell r="L21">
            <v>2.6666666666666668E-4</v>
          </cell>
          <cell r="M21">
            <v>7.0333333333333337E-4</v>
          </cell>
          <cell r="N21">
            <v>1627.6142811958953</v>
          </cell>
          <cell r="O21">
            <v>4292.8326666541734</v>
          </cell>
          <cell r="P21">
            <v>9015928557.560318</v>
          </cell>
        </row>
        <row r="22">
          <cell r="A22" t="str">
            <v>M006_3G</v>
          </cell>
          <cell r="B22" t="str">
            <v>Calls to own network - 3G - Postpaid</v>
          </cell>
          <cell r="C22" t="str">
            <v>Minutes</v>
          </cell>
          <cell r="D22">
            <v>10321805</v>
          </cell>
          <cell r="E22">
            <v>30049084.150000002</v>
          </cell>
          <cell r="F22">
            <v>1.0803867634207449</v>
          </cell>
          <cell r="G22">
            <v>0.33333333333333331</v>
          </cell>
          <cell r="H22">
            <v>11151541.496610062</v>
          </cell>
          <cell r="I22">
            <v>21473346.49661006</v>
          </cell>
          <cell r="J22">
            <v>37206866.315536693</v>
          </cell>
          <cell r="K22">
            <v>15688.780515511384</v>
          </cell>
          <cell r="L22">
            <v>2.0333333333333331E-4</v>
          </cell>
          <cell r="M22">
            <v>7.0333333333333337E-4</v>
          </cell>
          <cell r="N22">
            <v>3.190052038153981</v>
          </cell>
          <cell r="O22">
            <v>11.034442295909674</v>
          </cell>
          <cell r="P22">
            <v>21473346.49661006</v>
          </cell>
        </row>
        <row r="23">
          <cell r="A23" t="str">
            <v>M007_2G</v>
          </cell>
          <cell r="B23" t="str">
            <v>Calls to Customer Care - 2G - Postpaid</v>
          </cell>
          <cell r="C23" t="str">
            <v>Minutes</v>
          </cell>
          <cell r="D23">
            <v>19787189</v>
          </cell>
          <cell r="E23">
            <v>65745705.833333284</v>
          </cell>
          <cell r="F23">
            <v>1.0803867634207449</v>
          </cell>
          <cell r="G23">
            <v>0.33333333333333331</v>
          </cell>
          <cell r="H23">
            <v>21377817.080904566</v>
          </cell>
          <cell r="I23">
            <v>41165006.080904566</v>
          </cell>
          <cell r="J23">
            <v>79467374.526968136</v>
          </cell>
          <cell r="K23">
            <v>33508.49777362014</v>
          </cell>
          <cell r="L23">
            <v>2.6666666666666668E-4</v>
          </cell>
          <cell r="M23">
            <v>7.0333333333333337E-4</v>
          </cell>
          <cell r="N23">
            <v>8.9355994062987047</v>
          </cell>
          <cell r="O23">
            <v>23.567643434112831</v>
          </cell>
          <cell r="P23">
            <v>41165006.080904566</v>
          </cell>
        </row>
        <row r="24">
          <cell r="A24" t="str">
            <v>M007_3G</v>
          </cell>
          <cell r="B24" t="str">
            <v>Calls to Customer Care - 3G - Postpaid</v>
          </cell>
          <cell r="C24" t="str">
            <v>Minutes</v>
          </cell>
          <cell r="D24">
            <v>96404</v>
          </cell>
          <cell r="E24">
            <v>352346.89999999962</v>
          </cell>
          <cell r="F24">
            <v>1.0803867634207449</v>
          </cell>
          <cell r="G24">
            <v>0.33333333333333331</v>
          </cell>
          <cell r="H24">
            <v>104153.60554081349</v>
          </cell>
          <cell r="I24">
            <v>200557.60554081347</v>
          </cell>
          <cell r="J24">
            <v>419199.43518027075</v>
          </cell>
          <cell r="K24">
            <v>176.76113529677519</v>
          </cell>
          <cell r="L24">
            <v>2.0333333333333331E-4</v>
          </cell>
          <cell r="M24">
            <v>7.0333333333333337E-4</v>
          </cell>
          <cell r="N24">
            <v>3.5941430843677617E-2</v>
          </cell>
          <cell r="O24">
            <v>0.12432199849206522</v>
          </cell>
          <cell r="P24">
            <v>200557.60554081347</v>
          </cell>
        </row>
        <row r="25">
          <cell r="A25" t="str">
            <v>M008_2G</v>
          </cell>
          <cell r="B25" t="str">
            <v>Calls to Directory Enquiry - 2G - Postpaid</v>
          </cell>
          <cell r="C25" t="str">
            <v>Minutes</v>
          </cell>
          <cell r="D25">
            <v>4495867</v>
          </cell>
          <cell r="E25">
            <v>3843966.66666666</v>
          </cell>
          <cell r="F25">
            <v>1.0803867634207449</v>
          </cell>
          <cell r="G25">
            <v>0.33333333333333331</v>
          </cell>
          <cell r="H25">
            <v>4857275.196900134</v>
          </cell>
          <cell r="I25">
            <v>9353142.196900133</v>
          </cell>
          <cell r="J25">
            <v>6961680.7323000375</v>
          </cell>
          <cell r="K25">
            <v>2935.4872324335493</v>
          </cell>
          <cell r="L25">
            <v>2.6666666666666668E-4</v>
          </cell>
          <cell r="M25">
            <v>7.0333333333333337E-4</v>
          </cell>
          <cell r="N25">
            <v>0.78279659531561319</v>
          </cell>
          <cell r="O25">
            <v>2.0646260201449298</v>
          </cell>
          <cell r="P25">
            <v>9353142.196900133</v>
          </cell>
        </row>
        <row r="26">
          <cell r="A26" t="str">
            <v>M008_3G</v>
          </cell>
          <cell r="B26" t="str">
            <v>Calls to Directory Enquiry - 3G - Postpaid</v>
          </cell>
          <cell r="C26" t="str">
            <v>Minutes</v>
          </cell>
          <cell r="D26">
            <v>13188</v>
          </cell>
          <cell r="E26">
            <v>12403.166666666631</v>
          </cell>
          <cell r="F26">
            <v>1.0803867634207449</v>
          </cell>
          <cell r="G26">
            <v>0.33333333333333331</v>
          </cell>
          <cell r="H26">
            <v>14248.140635992784</v>
          </cell>
          <cell r="I26">
            <v>27436.140635992786</v>
          </cell>
          <cell r="J26">
            <v>21548.546878664227</v>
          </cell>
          <cell r="K26">
            <v>9.086237457907087</v>
          </cell>
          <cell r="L26">
            <v>2.0333333333333331E-4</v>
          </cell>
          <cell r="M26">
            <v>7.0333333333333337E-4</v>
          </cell>
          <cell r="N26">
            <v>1.8475349497744408E-3</v>
          </cell>
          <cell r="O26">
            <v>6.3906536787279849E-3</v>
          </cell>
          <cell r="P26">
            <v>27436.140635992786</v>
          </cell>
        </row>
        <row r="27">
          <cell r="A27" t="str">
            <v>M009_2G</v>
          </cell>
          <cell r="B27" t="str">
            <v>Calls to Emergency - 2G - Postpaid</v>
          </cell>
          <cell r="C27" t="str">
            <v>Minutes</v>
          </cell>
          <cell r="D27">
            <v>180820622</v>
          </cell>
          <cell r="E27">
            <v>124635332.833333</v>
          </cell>
          <cell r="F27">
            <v>1.0803867634207449</v>
          </cell>
          <cell r="G27">
            <v>0.33333333333333331</v>
          </cell>
          <cell r="H27">
            <v>195356206.56230596</v>
          </cell>
          <cell r="I27">
            <v>376176828.56230593</v>
          </cell>
          <cell r="J27">
            <v>250027609.02076828</v>
          </cell>
          <cell r="K27">
            <v>105427.53715076867</v>
          </cell>
          <cell r="L27">
            <v>2.6666666666666668E-4</v>
          </cell>
          <cell r="M27">
            <v>7.0333333333333337E-4</v>
          </cell>
          <cell r="N27">
            <v>28.114009906871644</v>
          </cell>
          <cell r="O27">
            <v>74.150701129373971</v>
          </cell>
          <cell r="P27">
            <v>376176828.56230593</v>
          </cell>
        </row>
        <row r="28">
          <cell r="A28" t="str">
            <v>M009_3G</v>
          </cell>
          <cell r="B28" t="str">
            <v>Calls to Emergency - 3G - Postpaid</v>
          </cell>
          <cell r="C28" t="str">
            <v>Minutes</v>
          </cell>
          <cell r="D28">
            <v>30291</v>
          </cell>
          <cell r="E28">
            <v>22966.616666666567</v>
          </cell>
          <cell r="F28">
            <v>1.0803867634207449</v>
          </cell>
          <cell r="G28">
            <v>0.33333333333333331</v>
          </cell>
          <cell r="H28">
            <v>32725.995450777784</v>
          </cell>
          <cell r="I28">
            <v>63016.995450777787</v>
          </cell>
          <cell r="J28">
            <v>43972.281816925824</v>
          </cell>
          <cell r="K28">
            <v>18.541509847710223</v>
          </cell>
          <cell r="L28">
            <v>2.0333333333333331E-4</v>
          </cell>
          <cell r="M28">
            <v>7.0333333333333337E-4</v>
          </cell>
          <cell r="N28">
            <v>3.7701070023677449E-3</v>
          </cell>
          <cell r="O28">
            <v>1.3040861926222858E-2</v>
          </cell>
          <cell r="P28">
            <v>63016.995450777787</v>
          </cell>
        </row>
        <row r="29">
          <cell r="A29" t="str">
            <v>M010_2G</v>
          </cell>
          <cell r="B29" t="str">
            <v>Customers' Roaming outside Turkey (Voice) - 2G - Postpaid</v>
          </cell>
          <cell r="C29" t="str">
            <v>Minutes</v>
          </cell>
          <cell r="D29">
            <v>6183143</v>
          </cell>
          <cell r="E29">
            <v>9130440.6359014865</v>
          </cell>
          <cell r="F29">
            <v>1.0803867634207449</v>
          </cell>
          <cell r="G29">
            <v>0.33333333333333331</v>
          </cell>
          <cell r="H29">
            <v>6680185.8535376349</v>
          </cell>
          <cell r="I29">
            <v>12863328.853537634</v>
          </cell>
          <cell r="J29">
            <v>13418216.920414031</v>
          </cell>
          <cell r="K29">
            <v>5657.9734070748818</v>
          </cell>
          <cell r="L29">
            <v>2.6666666666666668E-4</v>
          </cell>
          <cell r="M29">
            <v>7.0333333333333337E-4</v>
          </cell>
          <cell r="N29">
            <v>1.5087929085533018</v>
          </cell>
          <cell r="O29">
            <v>3.979441296309334</v>
          </cell>
          <cell r="P29">
            <v>12863328.853537634</v>
          </cell>
        </row>
        <row r="30">
          <cell r="A30" t="str">
            <v>M010_3G</v>
          </cell>
          <cell r="B30" t="str">
            <v>Customers' Roaming outside Turkey (Voice)  - 3G - Postpaid</v>
          </cell>
          <cell r="C30" t="str">
            <v>Minutes</v>
          </cell>
          <cell r="D30">
            <v>0</v>
          </cell>
          <cell r="E30">
            <v>0</v>
          </cell>
          <cell r="F30">
            <v>1.0803867634207449</v>
          </cell>
          <cell r="G30">
            <v>0.33333333333333331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2.0333333333333331E-4</v>
          </cell>
          <cell r="M30">
            <v>7.0333333333333337E-4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M011_2G</v>
          </cell>
          <cell r="B31" t="str">
            <v>Voicemail retrievals - 2G - Postpaid</v>
          </cell>
          <cell r="C31" t="str">
            <v>Minutes</v>
          </cell>
          <cell r="D31">
            <v>220140</v>
          </cell>
          <cell r="E31">
            <v>188219.71995257412</v>
          </cell>
          <cell r="F31">
            <v>1.0803867634207449</v>
          </cell>
          <cell r="G31">
            <v>0.33333333333333331</v>
          </cell>
          <cell r="H31">
            <v>237836.34209944279</v>
          </cell>
          <cell r="I31">
            <v>457976.34209944279</v>
          </cell>
          <cell r="J31">
            <v>340878.50065238838</v>
          </cell>
          <cell r="K31">
            <v>143.73604951940666</v>
          </cell>
          <cell r="L31">
            <v>2.6666666666666668E-4</v>
          </cell>
          <cell r="M31">
            <v>7.0333333333333337E-4</v>
          </cell>
          <cell r="N31">
            <v>3.8329613205175112E-2</v>
          </cell>
          <cell r="O31">
            <v>0.10109435482864935</v>
          </cell>
          <cell r="P31">
            <v>457976.34209944279</v>
          </cell>
        </row>
        <row r="32">
          <cell r="A32" t="str">
            <v>M011_3G</v>
          </cell>
          <cell r="B32" t="str">
            <v>Voicemail retrievals - 3G - Postpaid</v>
          </cell>
          <cell r="C32" t="str">
            <v>Minutes</v>
          </cell>
          <cell r="D32">
            <v>0</v>
          </cell>
          <cell r="E32">
            <v>0</v>
          </cell>
          <cell r="F32">
            <v>1.0803867634207449</v>
          </cell>
          <cell r="G32">
            <v>0.33333333333333331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2.0333333333333331E-4</v>
          </cell>
          <cell r="M32">
            <v>7.0333333333333337E-4</v>
          </cell>
          <cell r="N32">
            <v>0</v>
          </cell>
          <cell r="O32">
            <v>0</v>
          </cell>
          <cell r="P32">
            <v>0</v>
          </cell>
        </row>
        <row r="33">
          <cell r="A33" t="str">
            <v>M012_2G</v>
          </cell>
          <cell r="B33" t="str">
            <v>SMS to other domestic networks - 2G - Postpaid</v>
          </cell>
          <cell r="C33" t="str">
            <v>SMS</v>
          </cell>
          <cell r="D33">
            <v>229024427.132691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229024427.132691</v>
          </cell>
          <cell r="J33">
            <v>0</v>
          </cell>
          <cell r="K33">
            <v>55033.818968785345</v>
          </cell>
          <cell r="L33">
            <v>3.333333333333333E-7</v>
          </cell>
          <cell r="M33">
            <v>3.333333333333333E-7</v>
          </cell>
          <cell r="N33">
            <v>1.8344606322928447E-2</v>
          </cell>
          <cell r="O33">
            <v>1.8344606322928447E-2</v>
          </cell>
          <cell r="P33">
            <v>0</v>
          </cell>
        </row>
        <row r="34">
          <cell r="A34" t="str">
            <v>M012_3G</v>
          </cell>
          <cell r="B34" t="str">
            <v>SMS to other domestic networks - 3G - Postpaid</v>
          </cell>
          <cell r="C34" t="str">
            <v>SMS</v>
          </cell>
          <cell r="D34">
            <v>48589050.278640538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48589050.278640538</v>
          </cell>
          <cell r="J34">
            <v>0</v>
          </cell>
          <cell r="K34">
            <v>11675.789479655114</v>
          </cell>
          <cell r="L34">
            <v>3.333333333333333E-7</v>
          </cell>
          <cell r="M34">
            <v>3.333333333333333E-7</v>
          </cell>
          <cell r="N34">
            <v>3.891929826551704E-3</v>
          </cell>
          <cell r="O34">
            <v>3.891929826551704E-3</v>
          </cell>
          <cell r="P34">
            <v>0</v>
          </cell>
        </row>
        <row r="35">
          <cell r="A35" t="str">
            <v>M013_2G</v>
          </cell>
          <cell r="B35" t="str">
            <v>SMS to international - 2G - Postpaid</v>
          </cell>
          <cell r="C35" t="str">
            <v>SMS</v>
          </cell>
          <cell r="D35">
            <v>11968851.3402068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11968851.3402068</v>
          </cell>
          <cell r="J35">
            <v>0</v>
          </cell>
          <cell r="K35">
            <v>2876.0757364087435</v>
          </cell>
          <cell r="L35">
            <v>3.333333333333333E-7</v>
          </cell>
          <cell r="M35">
            <v>3.333333333333333E-7</v>
          </cell>
          <cell r="N35">
            <v>9.5869191213624773E-4</v>
          </cell>
          <cell r="O35">
            <v>9.5869191213624773E-4</v>
          </cell>
          <cell r="P35">
            <v>0</v>
          </cell>
        </row>
        <row r="36">
          <cell r="A36" t="str">
            <v>M013_3G</v>
          </cell>
          <cell r="B36" t="str">
            <v>SMS to international - 3G - Postpaid</v>
          </cell>
          <cell r="C36" t="str">
            <v>SMS</v>
          </cell>
          <cell r="D36">
            <v>1640114.4376604655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1640114.4376604655</v>
          </cell>
          <cell r="J36">
            <v>0</v>
          </cell>
          <cell r="K36">
            <v>394.1141221499567</v>
          </cell>
          <cell r="L36">
            <v>3.333333333333333E-7</v>
          </cell>
          <cell r="M36">
            <v>3.333333333333333E-7</v>
          </cell>
          <cell r="N36">
            <v>1.3137137404998557E-4</v>
          </cell>
          <cell r="O36">
            <v>1.3137137404998557E-4</v>
          </cell>
          <cell r="P36">
            <v>0</v>
          </cell>
        </row>
        <row r="37">
          <cell r="A37" t="str">
            <v>M014_2G</v>
          </cell>
          <cell r="B37" t="str">
            <v>SMS to own network - 2G - Postpaid</v>
          </cell>
          <cell r="C37" t="str">
            <v>SMS</v>
          </cell>
          <cell r="D37">
            <v>317724654.55867898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317724654.55867898</v>
          </cell>
          <cell r="J37">
            <v>0</v>
          </cell>
          <cell r="K37">
            <v>76348.192809893953</v>
          </cell>
          <cell r="L37">
            <v>3.333333333333333E-7</v>
          </cell>
          <cell r="M37">
            <v>3.333333333333333E-7</v>
          </cell>
          <cell r="N37">
            <v>2.5449397603297983E-2</v>
          </cell>
          <cell r="O37">
            <v>2.5449397603297983E-2</v>
          </cell>
          <cell r="P37">
            <v>0</v>
          </cell>
        </row>
        <row r="38">
          <cell r="A38" t="str">
            <v>M014_3G</v>
          </cell>
          <cell r="B38" t="str">
            <v>SMS to own network - 3G - Postpaid</v>
          </cell>
          <cell r="C38" t="str">
            <v>SMS</v>
          </cell>
          <cell r="D38">
            <v>48589050.278640538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48589050.278640538</v>
          </cell>
          <cell r="J38">
            <v>0</v>
          </cell>
          <cell r="K38">
            <v>11675.789479655114</v>
          </cell>
          <cell r="L38">
            <v>3.333333333333333E-7</v>
          </cell>
          <cell r="M38">
            <v>3.333333333333333E-7</v>
          </cell>
          <cell r="N38">
            <v>3.891929826551704E-3</v>
          </cell>
          <cell r="O38">
            <v>3.891929826551704E-3</v>
          </cell>
          <cell r="P38">
            <v>0</v>
          </cell>
        </row>
        <row r="39">
          <cell r="A39" t="str">
            <v>M015_2G</v>
          </cell>
          <cell r="B39" t="str">
            <v>SMS - Customers' Roaming outside Turkey - 2G - Postpaid</v>
          </cell>
          <cell r="C39" t="str">
            <v>SMS</v>
          </cell>
          <cell r="D39">
            <v>423108.005542734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423108.005542734</v>
          </cell>
          <cell r="J39">
            <v>0</v>
          </cell>
          <cell r="K39">
            <v>101.67146654532078</v>
          </cell>
          <cell r="L39">
            <v>3.333333333333333E-7</v>
          </cell>
          <cell r="M39">
            <v>3.333333333333333E-7</v>
          </cell>
          <cell r="N39">
            <v>3.3890488848440259E-5</v>
          </cell>
          <cell r="O39">
            <v>3.3890488848440259E-5</v>
          </cell>
          <cell r="P39">
            <v>0</v>
          </cell>
        </row>
        <row r="40">
          <cell r="A40" t="str">
            <v>M015_3G</v>
          </cell>
          <cell r="B40" t="str">
            <v>SMS - Customers' Roaming outside Turkey - 3G - Postpaid</v>
          </cell>
          <cell r="C40" t="str">
            <v>SMS</v>
          </cell>
          <cell r="D40">
            <v>58867.901680742587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58867.901680742587</v>
          </cell>
          <cell r="J40">
            <v>0</v>
          </cell>
          <cell r="K40">
            <v>14.145763771709936</v>
          </cell>
          <cell r="L40">
            <v>3.333333333333333E-7</v>
          </cell>
          <cell r="M40">
            <v>3.333333333333333E-7</v>
          </cell>
          <cell r="N40">
            <v>4.715254590569978E-6</v>
          </cell>
          <cell r="O40">
            <v>4.715254590569978E-6</v>
          </cell>
          <cell r="P40">
            <v>0</v>
          </cell>
        </row>
        <row r="41">
          <cell r="A41" t="str">
            <v>M016_2G</v>
          </cell>
          <cell r="B41" t="str">
            <v>MMS - Picture - to own network - Postpaid</v>
          </cell>
          <cell r="C41" t="str">
            <v>MMS Picture</v>
          </cell>
          <cell r="D41">
            <v>3736737.5067347796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3736737.5067347796</v>
          </cell>
          <cell r="J41">
            <v>0</v>
          </cell>
          <cell r="K41">
            <v>897.92577173597954</v>
          </cell>
          <cell r="L41">
            <v>1.1087502222222223E-4</v>
          </cell>
          <cell r="M41">
            <v>1.1087502222222223E-4</v>
          </cell>
          <cell r="N41">
            <v>9.9557539895132774E-2</v>
          </cell>
          <cell r="O41">
            <v>9.9557539895132774E-2</v>
          </cell>
          <cell r="P41">
            <v>0</v>
          </cell>
        </row>
        <row r="42">
          <cell r="A42" t="str">
            <v>M016_3G</v>
          </cell>
          <cell r="B42" t="str">
            <v>MMS - Picture - to own network - Postpaid</v>
          </cell>
          <cell r="C42" t="str">
            <v>MMS Picture</v>
          </cell>
          <cell r="D42">
            <v>96747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96747</v>
          </cell>
          <cell r="J42">
            <v>0</v>
          </cell>
          <cell r="K42">
            <v>23.247986908786274</v>
          </cell>
          <cell r="L42">
            <v>9.8995555555555549E-5</v>
          </cell>
          <cell r="M42">
            <v>9.8995555555555549E-5</v>
          </cell>
          <cell r="N42">
            <v>2.3014473795835797E-3</v>
          </cell>
          <cell r="O42">
            <v>2.3014473795835797E-3</v>
          </cell>
          <cell r="P42">
            <v>0</v>
          </cell>
        </row>
        <row r="43">
          <cell r="A43" t="str">
            <v>M017_2G</v>
          </cell>
          <cell r="B43" t="str">
            <v>MMS - Video - to own network - Postpaid</v>
          </cell>
          <cell r="C43" t="str">
            <v>MMS Video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1.1087502222222223E-4</v>
          </cell>
          <cell r="M43">
            <v>1.1087502222222223E-4</v>
          </cell>
          <cell r="N43">
            <v>0</v>
          </cell>
          <cell r="O43">
            <v>0</v>
          </cell>
          <cell r="P43">
            <v>0</v>
          </cell>
        </row>
        <row r="44">
          <cell r="A44" t="str">
            <v>M017_3G</v>
          </cell>
          <cell r="B44" t="str">
            <v>MMS - Video - to own network - Postpaid</v>
          </cell>
          <cell r="C44" t="str">
            <v>MMS Video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9.8995555555555549E-5</v>
          </cell>
          <cell r="M44">
            <v>9.8995555555555549E-5</v>
          </cell>
          <cell r="N44">
            <v>0</v>
          </cell>
          <cell r="O44">
            <v>0</v>
          </cell>
          <cell r="P44">
            <v>0</v>
          </cell>
        </row>
        <row r="45">
          <cell r="A45" t="str">
            <v>M018_2G</v>
          </cell>
          <cell r="B45" t="str">
            <v>MMS - Picture - to other networks - Postpaid</v>
          </cell>
          <cell r="C45" t="str">
            <v>MMS Picture</v>
          </cell>
          <cell r="D45">
            <v>443517.6444194729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443517.6444194729</v>
          </cell>
          <cell r="J45">
            <v>0</v>
          </cell>
          <cell r="K45">
            <v>106.57583585309757</v>
          </cell>
          <cell r="L45">
            <v>1.1087502222222223E-4</v>
          </cell>
          <cell r="M45">
            <v>1.1087502222222223E-4</v>
          </cell>
          <cell r="N45">
            <v>1.1816598168564101E-2</v>
          </cell>
          <cell r="O45">
            <v>1.1816598168564101E-2</v>
          </cell>
          <cell r="P45">
            <v>0</v>
          </cell>
        </row>
        <row r="46">
          <cell r="A46" t="str">
            <v>M018_3G</v>
          </cell>
          <cell r="B46" t="str">
            <v>MMS - Picture - to other networks - Postpaid</v>
          </cell>
          <cell r="C46" t="str">
            <v>MMS Picture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9.8995555555555549E-5</v>
          </cell>
          <cell r="M46">
            <v>9.8995555555555549E-5</v>
          </cell>
          <cell r="N46">
            <v>0</v>
          </cell>
          <cell r="O46">
            <v>0</v>
          </cell>
          <cell r="P46">
            <v>0</v>
          </cell>
        </row>
        <row r="47">
          <cell r="A47" t="str">
            <v>M019_2G</v>
          </cell>
          <cell r="B47" t="str">
            <v>MMS - Video - to other networks - Postpaid</v>
          </cell>
          <cell r="C47" t="str">
            <v>MMS Video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1.1087502222222223E-4</v>
          </cell>
          <cell r="M47">
            <v>1.1087502222222223E-4</v>
          </cell>
          <cell r="N47">
            <v>0</v>
          </cell>
          <cell r="O47">
            <v>0</v>
          </cell>
          <cell r="P47">
            <v>0</v>
          </cell>
        </row>
        <row r="48">
          <cell r="A48" t="str">
            <v>M019_3G</v>
          </cell>
          <cell r="B48" t="str">
            <v>MMS - Video - to other networks - Postpaid</v>
          </cell>
          <cell r="C48" t="str">
            <v>MMS Video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9.8995555555555549E-5</v>
          </cell>
          <cell r="M48">
            <v>9.8995555555555549E-5</v>
          </cell>
          <cell r="N48">
            <v>0</v>
          </cell>
          <cell r="O48">
            <v>0</v>
          </cell>
          <cell r="P48">
            <v>0</v>
          </cell>
        </row>
        <row r="49">
          <cell r="A49" t="str">
            <v>M020_2G</v>
          </cell>
          <cell r="B49" t="str">
            <v>GPRS - 2G - Postpaid</v>
          </cell>
          <cell r="C49" t="str">
            <v>No of MB</v>
          </cell>
          <cell r="D49">
            <v>171977746.96788764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171977746.96788764</v>
          </cell>
          <cell r="J49">
            <v>0</v>
          </cell>
          <cell r="K49">
            <v>41325.688756364638</v>
          </cell>
          <cell r="L49">
            <v>2.488888888888889E-3</v>
          </cell>
          <cell r="M49">
            <v>2.488888888888889E-3</v>
          </cell>
          <cell r="N49">
            <v>102.85504757139644</v>
          </cell>
          <cell r="O49">
            <v>102.85504757139644</v>
          </cell>
          <cell r="P49">
            <v>0</v>
          </cell>
        </row>
        <row r="50">
          <cell r="A50" t="str">
            <v>M020_3G</v>
          </cell>
          <cell r="B50" t="str">
            <v>GPRS - 3G - Postpaid</v>
          </cell>
          <cell r="C50" t="str">
            <v>No of MB</v>
          </cell>
          <cell r="D50">
            <v>2215219021.9978476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2215219021.9978476</v>
          </cell>
          <cell r="J50">
            <v>0</v>
          </cell>
          <cell r="K50">
            <v>532309.86824914766</v>
          </cell>
          <cell r="L50">
            <v>2.2222222222222222E-3</v>
          </cell>
          <cell r="M50">
            <v>2.2222222222222222E-3</v>
          </cell>
          <cell r="N50">
            <v>1182.9108183314393</v>
          </cell>
          <cell r="O50">
            <v>1182.9108183314393</v>
          </cell>
          <cell r="P50">
            <v>0</v>
          </cell>
        </row>
        <row r="51">
          <cell r="A51" t="str">
            <v>M021_2G</v>
          </cell>
          <cell r="B51" t="str">
            <v>Customers' roaming outside Turkey - Data - 2G - Postpaid</v>
          </cell>
          <cell r="C51" t="str">
            <v>No of MB</v>
          </cell>
          <cell r="D51">
            <v>72434.033449024835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72434.033449024835</v>
          </cell>
          <cell r="J51">
            <v>0</v>
          </cell>
          <cell r="K51">
            <v>17.405660758199389</v>
          </cell>
          <cell r="L51">
            <v>2.488888888888889E-3</v>
          </cell>
          <cell r="M51">
            <v>2.488888888888889E-3</v>
          </cell>
          <cell r="N51">
            <v>4.3320755664851815E-2</v>
          </cell>
          <cell r="O51">
            <v>4.3320755664851815E-2</v>
          </cell>
          <cell r="P51">
            <v>0</v>
          </cell>
        </row>
        <row r="52">
          <cell r="A52" t="str">
            <v>M021_3G</v>
          </cell>
          <cell r="B52" t="str">
            <v>Customers' roaming outside Turkey - Data - 3G - Postpaid</v>
          </cell>
          <cell r="C52" t="str">
            <v>No of MB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2.2222222222222222E-3</v>
          </cell>
          <cell r="M52">
            <v>2.2222222222222222E-3</v>
          </cell>
          <cell r="N52">
            <v>0</v>
          </cell>
          <cell r="O52">
            <v>0</v>
          </cell>
          <cell r="P52">
            <v>0</v>
          </cell>
        </row>
        <row r="53">
          <cell r="A53" t="str">
            <v>M022_2G</v>
          </cell>
          <cell r="B53" t="str">
            <v>Other VAS service (e.g. ringtones) -2G - Postpaid</v>
          </cell>
          <cell r="C53" t="str">
            <v>SMS</v>
          </cell>
          <cell r="D53">
            <v>26917996.666666642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26917996.666666642</v>
          </cell>
          <cell r="J53">
            <v>0</v>
          </cell>
          <cell r="K53">
            <v>6468.3063466300619</v>
          </cell>
          <cell r="L53">
            <v>3.333333333333333E-7</v>
          </cell>
          <cell r="M53">
            <v>3.333333333333333E-7</v>
          </cell>
          <cell r="N53">
            <v>2.1561021155433535E-3</v>
          </cell>
          <cell r="O53">
            <v>2.1561021155433535E-3</v>
          </cell>
          <cell r="P53">
            <v>0</v>
          </cell>
        </row>
        <row r="54">
          <cell r="A54" t="str">
            <v>M022_3G</v>
          </cell>
          <cell r="B54" t="str">
            <v>Other VAS service (e.g. ringtones) -3G - Postpaid</v>
          </cell>
          <cell r="C54" t="str">
            <v>SMS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3.333333333333333E-7</v>
          </cell>
          <cell r="M54">
            <v>3.333333333333333E-7</v>
          </cell>
          <cell r="N54">
            <v>0</v>
          </cell>
          <cell r="O54">
            <v>0</v>
          </cell>
          <cell r="P54">
            <v>0</v>
          </cell>
        </row>
        <row r="55">
          <cell r="A55" t="str">
            <v>M023_2G</v>
          </cell>
          <cell r="B55" t="str">
            <v>SMS Based Services-Postpaid</v>
          </cell>
          <cell r="C55" t="str">
            <v>SMS</v>
          </cell>
          <cell r="D55">
            <v>269712008.91825831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269712008.91825831</v>
          </cell>
          <cell r="J55">
            <v>0</v>
          </cell>
          <cell r="K55">
            <v>64810.911475023677</v>
          </cell>
          <cell r="L55">
            <v>3.333333333333333E-7</v>
          </cell>
          <cell r="M55">
            <v>3.333333333333333E-7</v>
          </cell>
          <cell r="N55">
            <v>2.1603637158341224E-2</v>
          </cell>
          <cell r="O55">
            <v>2.1603637158341224E-2</v>
          </cell>
          <cell r="P55">
            <v>0</v>
          </cell>
        </row>
        <row r="56">
          <cell r="A56" t="str">
            <v>M024_2G</v>
          </cell>
          <cell r="B56" t="str">
            <v>Calls from other domestic mobile networks - 2G - Postpaid</v>
          </cell>
          <cell r="C56" t="str">
            <v>Minutes</v>
          </cell>
          <cell r="D56">
            <v>2177743609</v>
          </cell>
          <cell r="E56">
            <v>3048130771.5509968</v>
          </cell>
          <cell r="F56">
            <v>0.70660960672920192</v>
          </cell>
          <cell r="G56">
            <v>0.33333333333333331</v>
          </cell>
          <cell r="H56">
            <v>1538814555.1125228</v>
          </cell>
          <cell r="I56">
            <v>3716558164.1125231</v>
          </cell>
          <cell r="J56">
            <v>4286983492.9218378</v>
          </cell>
          <cell r="K56">
            <v>1807664.8144373808</v>
          </cell>
          <cell r="L56">
            <v>2.6666666666666668E-4</v>
          </cell>
          <cell r="M56">
            <v>7.0333333333333337E-4</v>
          </cell>
          <cell r="N56">
            <v>482.04395051663488</v>
          </cell>
          <cell r="O56">
            <v>1271.3909194876246</v>
          </cell>
          <cell r="P56">
            <v>3716558164.1125231</v>
          </cell>
        </row>
        <row r="57">
          <cell r="A57" t="str">
            <v>M024_3G</v>
          </cell>
          <cell r="B57" t="str">
            <v>Calls from other domestic mobile networks - 3G - Postpaid</v>
          </cell>
          <cell r="C57" t="str">
            <v>Minutes</v>
          </cell>
          <cell r="D57">
            <v>18678298</v>
          </cell>
          <cell r="E57">
            <v>28757878.062289368</v>
          </cell>
          <cell r="F57">
            <v>0.70660960672920192</v>
          </cell>
          <cell r="G57">
            <v>0.33333333333333331</v>
          </cell>
          <cell r="H57">
            <v>13198264.804150838</v>
          </cell>
          <cell r="I57">
            <v>31876562.804150838</v>
          </cell>
          <cell r="J57">
            <v>39383398.997006312</v>
          </cell>
          <cell r="K57">
            <v>16606.54508172951</v>
          </cell>
          <cell r="L57">
            <v>2.0333333333333331E-4</v>
          </cell>
          <cell r="M57">
            <v>7.0333333333333337E-4</v>
          </cell>
          <cell r="N57">
            <v>3.3766641666183332</v>
          </cell>
          <cell r="O57">
            <v>11.679936707483089</v>
          </cell>
          <cell r="P57">
            <v>31876562.804150838</v>
          </cell>
        </row>
        <row r="58">
          <cell r="A58" t="str">
            <v>M025_2G</v>
          </cell>
          <cell r="B58" t="str">
            <v>Calls from PSTN - 2G - Postpaid</v>
          </cell>
          <cell r="C58" t="str">
            <v>Minutes</v>
          </cell>
          <cell r="D58">
            <v>152808425</v>
          </cell>
          <cell r="E58">
            <v>207555129.39181164</v>
          </cell>
          <cell r="F58">
            <v>0.70660960672920192</v>
          </cell>
          <cell r="G58">
            <v>0.33333333333333331</v>
          </cell>
          <cell r="H58">
            <v>107975901.09415875</v>
          </cell>
          <cell r="I58">
            <v>260784326.09415877</v>
          </cell>
          <cell r="J58">
            <v>294483238.08986455</v>
          </cell>
          <cell r="K58">
            <v>124172.85693204781</v>
          </cell>
          <cell r="L58">
            <v>2.6666666666666668E-4</v>
          </cell>
          <cell r="M58">
            <v>7.0333333333333337E-4</v>
          </cell>
          <cell r="N58">
            <v>33.112761848546086</v>
          </cell>
          <cell r="O58">
            <v>87.334909375540306</v>
          </cell>
          <cell r="P58">
            <v>260784326.09415877</v>
          </cell>
        </row>
        <row r="59">
          <cell r="A59" t="str">
            <v>M025_3G</v>
          </cell>
          <cell r="B59" t="str">
            <v>Calls from PSTN - 3G - Postpaid</v>
          </cell>
          <cell r="C59" t="str">
            <v>Minutes</v>
          </cell>
          <cell r="D59">
            <v>12252234</v>
          </cell>
          <cell r="E59">
            <v>18306028.766131502</v>
          </cell>
          <cell r="F59">
            <v>0.70660960672920192</v>
          </cell>
          <cell r="G59">
            <v>0.33333333333333331</v>
          </cell>
          <cell r="H59">
            <v>8657546.248294156</v>
          </cell>
          <cell r="I59">
            <v>20909780.248294156</v>
          </cell>
          <cell r="J59">
            <v>25275955.515562885</v>
          </cell>
          <cell r="K59">
            <v>10657.949934308393</v>
          </cell>
          <cell r="L59">
            <v>2.0333333333333331E-4</v>
          </cell>
          <cell r="M59">
            <v>7.0333333333333337E-4</v>
          </cell>
          <cell r="N59">
            <v>2.1671164866427062</v>
          </cell>
          <cell r="O59">
            <v>7.4960914537969039</v>
          </cell>
          <cell r="P59">
            <v>20909780.248294156</v>
          </cell>
        </row>
        <row r="60">
          <cell r="A60" t="str">
            <v>M026_2G</v>
          </cell>
          <cell r="B60" t="str">
            <v>Calls from international - 2G - Postpaid</v>
          </cell>
          <cell r="C60" t="str">
            <v>Minutes</v>
          </cell>
          <cell r="D60">
            <v>18577534</v>
          </cell>
          <cell r="E60">
            <v>55176226.638527125</v>
          </cell>
          <cell r="F60">
            <v>0.70660960672920192</v>
          </cell>
          <cell r="G60">
            <v>0.33333333333333331</v>
          </cell>
          <cell r="H60">
            <v>13127063.993738377</v>
          </cell>
          <cell r="I60">
            <v>31704597.993738376</v>
          </cell>
          <cell r="J60">
            <v>65744425.969773248</v>
          </cell>
          <cell r="K60">
            <v>27722.030133114182</v>
          </cell>
          <cell r="L60">
            <v>2.6666666666666668E-4</v>
          </cell>
          <cell r="M60">
            <v>7.0333333333333337E-4</v>
          </cell>
          <cell r="N60">
            <v>7.3925413688304484</v>
          </cell>
          <cell r="O60">
            <v>19.497827860290307</v>
          </cell>
          <cell r="P60">
            <v>31704597.993738376</v>
          </cell>
        </row>
        <row r="61">
          <cell r="A61" t="str">
            <v>M026_3G</v>
          </cell>
          <cell r="B61" t="str">
            <v>Calls from international - 3G - Postpaid</v>
          </cell>
          <cell r="C61" t="str">
            <v>Minutes</v>
          </cell>
          <cell r="D61">
            <v>1904098</v>
          </cell>
          <cell r="E61">
            <v>6220794.9446847709</v>
          </cell>
          <cell r="F61">
            <v>0.70660960672920192</v>
          </cell>
          <cell r="G61">
            <v>0.33333333333333331</v>
          </cell>
          <cell r="H61">
            <v>1345453.93895386</v>
          </cell>
          <cell r="I61">
            <v>3249551.9389538597</v>
          </cell>
          <cell r="J61">
            <v>7303978.9243360572</v>
          </cell>
          <cell r="K61">
            <v>3079.821914106727</v>
          </cell>
          <cell r="L61">
            <v>2.0333333333333331E-4</v>
          </cell>
          <cell r="M61">
            <v>7.0333333333333337E-4</v>
          </cell>
          <cell r="N61">
            <v>0.62623045586836779</v>
          </cell>
          <cell r="O61">
            <v>2.1661414129217316</v>
          </cell>
          <cell r="P61">
            <v>3249551.9389538597</v>
          </cell>
        </row>
        <row r="62">
          <cell r="A62" t="str">
            <v>M027_2G</v>
          </cell>
          <cell r="B62" t="str">
            <v>Calls from other networks terminating in VMS - 2G - Postpaid</v>
          </cell>
          <cell r="C62" t="str">
            <v>Minutes</v>
          </cell>
          <cell r="D62">
            <v>0</v>
          </cell>
          <cell r="E62">
            <v>0</v>
          </cell>
          <cell r="F62">
            <v>0.70660960672920192</v>
          </cell>
          <cell r="G62">
            <v>0.33333333333333331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2.6666666666666668E-4</v>
          </cell>
          <cell r="M62">
            <v>7.0333333333333337E-4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M027_3G</v>
          </cell>
          <cell r="B63" t="str">
            <v>Calls from other networks terminating in VMS - 3G - Postpaid</v>
          </cell>
          <cell r="C63" t="str">
            <v>Minutes</v>
          </cell>
          <cell r="D63">
            <v>0</v>
          </cell>
          <cell r="E63">
            <v>0</v>
          </cell>
          <cell r="F63">
            <v>0.70660960672920192</v>
          </cell>
          <cell r="G63">
            <v>0.33333333333333331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2.0333333333333331E-4</v>
          </cell>
          <cell r="M63">
            <v>7.0333333333333337E-4</v>
          </cell>
          <cell r="N63">
            <v>0</v>
          </cell>
          <cell r="O63">
            <v>0</v>
          </cell>
          <cell r="P63">
            <v>0</v>
          </cell>
        </row>
        <row r="64">
          <cell r="A64" t="str">
            <v>M028_2G</v>
          </cell>
          <cell r="B64" t="str">
            <v>Incoming SMS - 2G - Postpaid</v>
          </cell>
          <cell r="C64" t="str">
            <v>SMS</v>
          </cell>
          <cell r="D64">
            <v>691636309.65665627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691636309.65665627</v>
          </cell>
          <cell r="J64">
            <v>0</v>
          </cell>
          <cell r="K64">
            <v>166197.93763671425</v>
          </cell>
          <cell r="L64">
            <v>3.333333333333333E-7</v>
          </cell>
          <cell r="M64">
            <v>3.333333333333333E-7</v>
          </cell>
          <cell r="N64">
            <v>5.5399312545571414E-2</v>
          </cell>
          <cell r="O64">
            <v>5.5399312545571414E-2</v>
          </cell>
          <cell r="P64">
            <v>0</v>
          </cell>
        </row>
        <row r="65">
          <cell r="A65" t="str">
            <v>M028_3G</v>
          </cell>
          <cell r="B65" t="str">
            <v>Incoming SMS - 3G - Postpaid</v>
          </cell>
          <cell r="C65" t="str">
            <v>SMS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3.333333333333333E-7</v>
          </cell>
          <cell r="M65">
            <v>3.333333333333333E-7</v>
          </cell>
          <cell r="N65">
            <v>0</v>
          </cell>
          <cell r="O65">
            <v>0</v>
          </cell>
          <cell r="P65">
            <v>0</v>
          </cell>
        </row>
        <row r="66">
          <cell r="A66" t="str">
            <v>M029_2G</v>
          </cell>
          <cell r="B66" t="str">
            <v>MMS - Picture - from other networks - Postpaid</v>
          </cell>
          <cell r="C66" t="str">
            <v>MMS Picture</v>
          </cell>
          <cell r="D66">
            <v>162169.15869849571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162169.15869849571</v>
          </cell>
          <cell r="J66">
            <v>0</v>
          </cell>
          <cell r="K66">
            <v>38.968717153312369</v>
          </cell>
          <cell r="L66">
            <v>1.1087502222222223E-4</v>
          </cell>
          <cell r="M66">
            <v>1.1087502222222223E-4</v>
          </cell>
          <cell r="N66">
            <v>4.3206573803450015E-3</v>
          </cell>
          <cell r="O66">
            <v>4.3206573803450015E-3</v>
          </cell>
          <cell r="P66">
            <v>0</v>
          </cell>
        </row>
        <row r="67">
          <cell r="A67" t="str">
            <v>M029_3G</v>
          </cell>
          <cell r="B67" t="str">
            <v>MMS - Picture - from other networks - Postpaid</v>
          </cell>
          <cell r="C67" t="str">
            <v>MMS Picture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9.8995555555555549E-5</v>
          </cell>
          <cell r="M67">
            <v>9.8995555555555549E-5</v>
          </cell>
          <cell r="N67">
            <v>0</v>
          </cell>
          <cell r="O67">
            <v>0</v>
          </cell>
          <cell r="P67">
            <v>0</v>
          </cell>
        </row>
        <row r="68">
          <cell r="A68" t="str">
            <v>M030_2G</v>
          </cell>
          <cell r="B68" t="str">
            <v>MMS - Video - from other networks - Postpaid</v>
          </cell>
          <cell r="C68" t="str">
            <v>MMS Video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1.1087502222222223E-4</v>
          </cell>
          <cell r="M68">
            <v>1.1087502222222223E-4</v>
          </cell>
          <cell r="N68">
            <v>0</v>
          </cell>
          <cell r="O68">
            <v>0</v>
          </cell>
          <cell r="P68">
            <v>0</v>
          </cell>
        </row>
        <row r="69">
          <cell r="A69" t="str">
            <v>M030_3G</v>
          </cell>
          <cell r="B69" t="str">
            <v>MMS - Video - from other networks - Postpaid</v>
          </cell>
          <cell r="C69" t="str">
            <v>MMS Video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9.8995555555555549E-5</v>
          </cell>
          <cell r="M69">
            <v>9.8995555555555549E-5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M031_3G</v>
          </cell>
          <cell r="B70" t="str">
            <v>Video Call - to own network - Postpaid</v>
          </cell>
          <cell r="C70" t="str">
            <v>Minutes</v>
          </cell>
          <cell r="D70">
            <v>135271</v>
          </cell>
          <cell r="E70">
            <v>237838.7666666666</v>
          </cell>
          <cell r="F70">
            <v>0</v>
          </cell>
          <cell r="G70">
            <v>0</v>
          </cell>
          <cell r="H70">
            <v>0</v>
          </cell>
          <cell r="I70">
            <v>135271</v>
          </cell>
          <cell r="J70">
            <v>237838.7666666666</v>
          </cell>
          <cell r="K70">
            <v>100.28794622661125</v>
          </cell>
          <cell r="L70">
            <v>2.0333333333333331E-4</v>
          </cell>
          <cell r="M70">
            <v>7.0333333333333337E-4</v>
          </cell>
          <cell r="N70">
            <v>2.0391882399410952E-2</v>
          </cell>
          <cell r="O70">
            <v>7.0535855512716586E-2</v>
          </cell>
          <cell r="P70">
            <v>135271</v>
          </cell>
        </row>
        <row r="71">
          <cell r="A71" t="str">
            <v>M032_3G</v>
          </cell>
          <cell r="B71" t="str">
            <v>Video Call - to other networks - Postpaid</v>
          </cell>
          <cell r="C71" t="str">
            <v>Minutes</v>
          </cell>
          <cell r="D71">
            <v>172319</v>
          </cell>
          <cell r="E71">
            <v>357422.31666666613</v>
          </cell>
          <cell r="F71">
            <v>0</v>
          </cell>
          <cell r="G71">
            <v>0</v>
          </cell>
          <cell r="H71">
            <v>0</v>
          </cell>
          <cell r="I71">
            <v>172319</v>
          </cell>
          <cell r="J71">
            <v>357422.31666666613</v>
          </cell>
          <cell r="K71">
            <v>150.7119742354482</v>
          </cell>
          <cell r="L71">
            <v>2.0333333333333331E-4</v>
          </cell>
          <cell r="M71">
            <v>7.0333333333333337E-4</v>
          </cell>
          <cell r="N71">
            <v>3.0644768094541128E-2</v>
          </cell>
          <cell r="O71">
            <v>0.10600075521226524</v>
          </cell>
          <cell r="P71">
            <v>172319</v>
          </cell>
        </row>
        <row r="72">
          <cell r="A72" t="str">
            <v>M033_3G</v>
          </cell>
          <cell r="B72" t="str">
            <v>Video Call - from other networks - Postpaid</v>
          </cell>
          <cell r="C72" t="str">
            <v>Minutes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2.0333333333333331E-4</v>
          </cell>
          <cell r="M72">
            <v>7.0333333333333337E-4</v>
          </cell>
          <cell r="N72">
            <v>0</v>
          </cell>
          <cell r="O72">
            <v>0</v>
          </cell>
          <cell r="P72">
            <v>0</v>
          </cell>
        </row>
        <row r="73">
          <cell r="A73" t="str">
            <v>M203_2G</v>
          </cell>
          <cell r="B73" t="str">
            <v>Calls to other domestic mobile networks - 2G - Prepaid</v>
          </cell>
          <cell r="C73" t="str">
            <v>Minutes</v>
          </cell>
          <cell r="D73">
            <v>1233714034</v>
          </cell>
          <cell r="E73">
            <v>1506856318.5596178</v>
          </cell>
          <cell r="F73">
            <v>1.0803867634207449</v>
          </cell>
          <cell r="G73">
            <v>0.33333333333333331</v>
          </cell>
          <cell r="H73">
            <v>1332888312.1800108</v>
          </cell>
          <cell r="I73">
            <v>2566602346.1800108</v>
          </cell>
          <cell r="J73">
            <v>2362390433.9529548</v>
          </cell>
          <cell r="K73">
            <v>996134.01182230096</v>
          </cell>
          <cell r="L73">
            <v>2.6666666666666668E-4</v>
          </cell>
          <cell r="M73">
            <v>7.0333333333333337E-4</v>
          </cell>
          <cell r="N73">
            <v>265.63573648594695</v>
          </cell>
          <cell r="O73">
            <v>700.61425498168501</v>
          </cell>
          <cell r="P73">
            <v>2566602346.1800108</v>
          </cell>
        </row>
        <row r="74">
          <cell r="A74" t="str">
            <v>M203_3G</v>
          </cell>
          <cell r="B74" t="str">
            <v>Calls to other domestic mobile networks - 3G - Prepaid</v>
          </cell>
          <cell r="C74" t="str">
            <v>Minutes</v>
          </cell>
          <cell r="D74">
            <v>4509354</v>
          </cell>
          <cell r="E74">
            <v>6058489.2666666703</v>
          </cell>
          <cell r="F74">
            <v>1.0803867634207449</v>
          </cell>
          <cell r="G74">
            <v>0.33333333333333331</v>
          </cell>
          <cell r="H74">
            <v>4871846.3731783899</v>
          </cell>
          <cell r="I74">
            <v>9381200.3731783889</v>
          </cell>
          <cell r="J74">
            <v>9185556.0577261336</v>
          </cell>
          <cell r="K74">
            <v>3873.2144674708707</v>
          </cell>
          <cell r="L74">
            <v>2.0333333333333331E-4</v>
          </cell>
          <cell r="M74">
            <v>7.0333333333333337E-4</v>
          </cell>
          <cell r="N74">
            <v>0.78755360838574362</v>
          </cell>
          <cell r="O74">
            <v>2.7241608421211794</v>
          </cell>
          <cell r="P74">
            <v>9381200.3731783889</v>
          </cell>
        </row>
        <row r="75">
          <cell r="A75" t="str">
            <v>M204_2G</v>
          </cell>
          <cell r="B75" t="str">
            <v>Calls to PSTN - 2G - Prepaid</v>
          </cell>
          <cell r="C75" t="str">
            <v>Minutes</v>
          </cell>
          <cell r="D75">
            <v>124882059</v>
          </cell>
          <cell r="E75">
            <v>141250872.43329805</v>
          </cell>
          <cell r="F75">
            <v>1.0803867634207449</v>
          </cell>
          <cell r="G75">
            <v>0.33333333333333331</v>
          </cell>
          <cell r="H75">
            <v>134920923.53232852</v>
          </cell>
          <cell r="I75">
            <v>259802982.53232852</v>
          </cell>
          <cell r="J75">
            <v>227851866.6107409</v>
          </cell>
          <cell r="K75">
            <v>96076.834178662728</v>
          </cell>
          <cell r="L75">
            <v>2.6666666666666668E-4</v>
          </cell>
          <cell r="M75">
            <v>7.0333333333333337E-4</v>
          </cell>
          <cell r="N75">
            <v>25.620489114310061</v>
          </cell>
          <cell r="O75">
            <v>67.574040038992791</v>
          </cell>
          <cell r="P75">
            <v>259802982.53232852</v>
          </cell>
        </row>
        <row r="76">
          <cell r="A76" t="str">
            <v>M204_3G</v>
          </cell>
          <cell r="B76" t="str">
            <v>Calls to PSTN - 3G - Prepaid</v>
          </cell>
          <cell r="C76" t="str">
            <v>Minutes</v>
          </cell>
          <cell r="D76">
            <v>659917</v>
          </cell>
          <cell r="E76">
            <v>821055.96666666702</v>
          </cell>
          <cell r="F76">
            <v>1.0803867634207449</v>
          </cell>
          <cell r="G76">
            <v>0.33333333333333331</v>
          </cell>
          <cell r="H76">
            <v>712965.59175632778</v>
          </cell>
          <cell r="I76">
            <v>1372882.5917563278</v>
          </cell>
          <cell r="J76">
            <v>1278683.4972521095</v>
          </cell>
          <cell r="K76">
            <v>539.17426334874824</v>
          </cell>
          <cell r="L76">
            <v>2.0333333333333331E-4</v>
          </cell>
          <cell r="M76">
            <v>7.0333333333333337E-4</v>
          </cell>
          <cell r="N76">
            <v>0.10963210021424546</v>
          </cell>
          <cell r="O76">
            <v>0.37921923188861961</v>
          </cell>
          <cell r="P76">
            <v>1372882.5917563278</v>
          </cell>
        </row>
        <row r="77">
          <cell r="A77" t="str">
            <v>M205_2G</v>
          </cell>
          <cell r="B77" t="str">
            <v>Calls to international - 2G - Prepaid</v>
          </cell>
          <cell r="C77" t="str">
            <v>Minutes</v>
          </cell>
          <cell r="D77">
            <v>10181241</v>
          </cell>
          <cell r="E77">
            <v>16635234.52957025</v>
          </cell>
          <cell r="F77">
            <v>1.0803867634207449</v>
          </cell>
          <cell r="G77">
            <v>0.33333333333333331</v>
          </cell>
          <cell r="H77">
            <v>10999678.011596588</v>
          </cell>
          <cell r="I77">
            <v>21180919.01159659</v>
          </cell>
          <cell r="J77">
            <v>23695540.866769113</v>
          </cell>
          <cell r="K77">
            <v>9991.5466328814528</v>
          </cell>
          <cell r="L77">
            <v>2.6666666666666668E-4</v>
          </cell>
          <cell r="M77">
            <v>7.0333333333333337E-4</v>
          </cell>
          <cell r="N77">
            <v>2.6644124354350542</v>
          </cell>
          <cell r="O77">
            <v>7.0273877984599551</v>
          </cell>
          <cell r="P77">
            <v>21180919.01159659</v>
          </cell>
        </row>
        <row r="78">
          <cell r="A78" t="str">
            <v>M205_3G</v>
          </cell>
          <cell r="B78" t="str">
            <v>Calls to international - 3G - Prepaid</v>
          </cell>
          <cell r="C78" t="str">
            <v>Minutes</v>
          </cell>
          <cell r="D78">
            <v>80462</v>
          </cell>
          <cell r="E78">
            <v>144613.6666666666</v>
          </cell>
          <cell r="F78">
            <v>1.0803867634207449</v>
          </cell>
          <cell r="G78">
            <v>0.33333333333333331</v>
          </cell>
          <cell r="H78">
            <v>86930.079758359978</v>
          </cell>
          <cell r="I78">
            <v>167392.07975835999</v>
          </cell>
          <cell r="J78">
            <v>200411.02658611993</v>
          </cell>
          <cell r="K78">
            <v>84.506031288235846</v>
          </cell>
          <cell r="L78">
            <v>2.0333333333333331E-4</v>
          </cell>
          <cell r="M78">
            <v>7.0333333333333337E-4</v>
          </cell>
          <cell r="N78">
            <v>1.7182893028607954E-2</v>
          </cell>
          <cell r="O78">
            <v>5.9435908672725885E-2</v>
          </cell>
          <cell r="P78">
            <v>167392.07975835999</v>
          </cell>
        </row>
        <row r="79">
          <cell r="A79" t="str">
            <v>M206_2G</v>
          </cell>
          <cell r="B79" t="str">
            <v>Calls to own network - 2G - Prepaid</v>
          </cell>
          <cell r="C79" t="str">
            <v>Minutes</v>
          </cell>
          <cell r="D79">
            <v>1922069267</v>
          </cell>
          <cell r="E79">
            <v>6698050792.4988518</v>
          </cell>
          <cell r="F79">
            <v>1.0803867634207449</v>
          </cell>
          <cell r="G79">
            <v>0.33333333333333331</v>
          </cell>
          <cell r="H79">
            <v>2076578194.4446137</v>
          </cell>
          <cell r="I79">
            <v>3998647461.4446135</v>
          </cell>
          <cell r="J79">
            <v>8030933279.6470566</v>
          </cell>
          <cell r="K79">
            <v>3386352.0913204658</v>
          </cell>
          <cell r="L79">
            <v>2.6666666666666668E-4</v>
          </cell>
          <cell r="M79">
            <v>7.0333333333333337E-4</v>
          </cell>
          <cell r="N79">
            <v>903.02722435212422</v>
          </cell>
          <cell r="O79">
            <v>2381.7343042287275</v>
          </cell>
          <cell r="P79">
            <v>3998647461.4446135</v>
          </cell>
        </row>
        <row r="80">
          <cell r="A80" t="str">
            <v>M206_3G</v>
          </cell>
          <cell r="B80" t="str">
            <v>Calls to own network - 3G - Prepaid</v>
          </cell>
          <cell r="C80" t="str">
            <v>Minutes</v>
          </cell>
          <cell r="D80">
            <v>10301351</v>
          </cell>
          <cell r="E80">
            <v>39488102.183333308</v>
          </cell>
          <cell r="F80">
            <v>1.0803867634207449</v>
          </cell>
          <cell r="G80">
            <v>0.33333333333333331</v>
          </cell>
          <cell r="H80">
            <v>11129443.265751055</v>
          </cell>
          <cell r="I80">
            <v>21430794.265751056</v>
          </cell>
          <cell r="J80">
            <v>46631700.271916993</v>
          </cell>
          <cell r="K80">
            <v>19662.889758757297</v>
          </cell>
          <cell r="L80">
            <v>2.0333333333333331E-4</v>
          </cell>
          <cell r="M80">
            <v>7.0333333333333337E-4</v>
          </cell>
          <cell r="N80">
            <v>3.9981209176139831</v>
          </cell>
          <cell r="O80">
            <v>13.829565796992632</v>
          </cell>
          <cell r="P80">
            <v>21430794.265751056</v>
          </cell>
        </row>
        <row r="81">
          <cell r="A81" t="str">
            <v>M207_2G</v>
          </cell>
          <cell r="B81" t="str">
            <v>Calls to Customer Care - 2G - Prepaid</v>
          </cell>
          <cell r="C81" t="str">
            <v>Minutes</v>
          </cell>
          <cell r="D81">
            <v>9602698</v>
          </cell>
          <cell r="E81">
            <v>27723333.499999989</v>
          </cell>
          <cell r="F81">
            <v>1.0803867634207449</v>
          </cell>
          <cell r="G81">
            <v>0.33333333333333331</v>
          </cell>
          <cell r="H81">
            <v>10374627.81232686</v>
          </cell>
          <cell r="I81">
            <v>19977325.81232686</v>
          </cell>
          <cell r="J81">
            <v>34382442.104108945</v>
          </cell>
          <cell r="K81">
            <v>14497.823686199405</v>
          </cell>
          <cell r="L81">
            <v>2.6666666666666668E-4</v>
          </cell>
          <cell r="M81">
            <v>7.0333333333333337E-4</v>
          </cell>
          <cell r="N81">
            <v>3.8660863163198416</v>
          </cell>
          <cell r="O81">
            <v>10.196802659293581</v>
          </cell>
          <cell r="P81">
            <v>19977325.81232686</v>
          </cell>
        </row>
        <row r="82">
          <cell r="A82" t="str">
            <v>M207_3G</v>
          </cell>
          <cell r="B82" t="str">
            <v>Calls to Customer Care - 3G - Prepaid</v>
          </cell>
          <cell r="C82" t="str">
            <v>Minutes</v>
          </cell>
          <cell r="D82">
            <v>55978</v>
          </cell>
          <cell r="E82">
            <v>177771.56666666648</v>
          </cell>
          <cell r="F82">
            <v>1.0803867634207449</v>
          </cell>
          <cell r="G82">
            <v>0.33333333333333331</v>
          </cell>
          <cell r="H82">
            <v>60477.890242766458</v>
          </cell>
          <cell r="I82">
            <v>116455.89024276646</v>
          </cell>
          <cell r="J82">
            <v>216590.19674758863</v>
          </cell>
          <cell r="K82">
            <v>91.328198127919407</v>
          </cell>
          <cell r="L82">
            <v>2.0333333333333331E-4</v>
          </cell>
          <cell r="M82">
            <v>7.0333333333333337E-4</v>
          </cell>
          <cell r="N82">
            <v>1.8570066952676944E-2</v>
          </cell>
          <cell r="O82">
            <v>6.423416601663666E-2</v>
          </cell>
          <cell r="P82">
            <v>116455.89024276646</v>
          </cell>
        </row>
        <row r="83">
          <cell r="A83" t="str">
            <v>M208_2G</v>
          </cell>
          <cell r="B83" t="str">
            <v>Calls to Directory Enquiry - 2G - Prepaid</v>
          </cell>
          <cell r="C83" t="str">
            <v>Minutes</v>
          </cell>
          <cell r="D83">
            <v>693779</v>
          </cell>
          <cell r="E83">
            <v>593181.09999999986</v>
          </cell>
          <cell r="F83">
            <v>1.0803867634207449</v>
          </cell>
          <cell r="G83">
            <v>0.33333333333333331</v>
          </cell>
          <cell r="H83">
            <v>749549.64833928098</v>
          </cell>
          <cell r="I83">
            <v>1443328.6483392809</v>
          </cell>
          <cell r="J83">
            <v>1074290.6494464269</v>
          </cell>
          <cell r="K83">
            <v>452.98924306326808</v>
          </cell>
          <cell r="L83">
            <v>2.6666666666666668E-4</v>
          </cell>
          <cell r="M83">
            <v>7.0333333333333337E-4</v>
          </cell>
          <cell r="N83">
            <v>0.12079713148353816</v>
          </cell>
          <cell r="O83">
            <v>0.31860243428783191</v>
          </cell>
          <cell r="P83">
            <v>1443328.6483392809</v>
          </cell>
        </row>
        <row r="84">
          <cell r="A84" t="str">
            <v>M208_3G</v>
          </cell>
          <cell r="B84" t="str">
            <v>Calls to Directory Enquiry - 3G - Prepaid</v>
          </cell>
          <cell r="C84" t="str">
            <v>Minutes</v>
          </cell>
          <cell r="D84">
            <v>3487</v>
          </cell>
          <cell r="E84">
            <v>3279.2666666666601</v>
          </cell>
          <cell r="F84">
            <v>1.0803867634207449</v>
          </cell>
          <cell r="G84">
            <v>0.33333333333333331</v>
          </cell>
          <cell r="H84">
            <v>3767.3086440481375</v>
          </cell>
          <cell r="I84">
            <v>7254.3086440481375</v>
          </cell>
          <cell r="J84">
            <v>5697.3695480160386</v>
          </cell>
          <cell r="K84">
            <v>2.4023732500486608</v>
          </cell>
          <cell r="L84">
            <v>2.0333333333333331E-4</v>
          </cell>
          <cell r="M84">
            <v>7.0333333333333337E-4</v>
          </cell>
          <cell r="N84">
            <v>4.8848256084322759E-4</v>
          </cell>
          <cell r="O84">
            <v>1.6896691858675581E-3</v>
          </cell>
          <cell r="P84">
            <v>7254.3086440481375</v>
          </cell>
        </row>
        <row r="85">
          <cell r="A85" t="str">
            <v>M209_2G</v>
          </cell>
          <cell r="B85" t="str">
            <v>Calls to Emergency - 2G - Prepaid</v>
          </cell>
          <cell r="C85" t="str">
            <v>Minutes</v>
          </cell>
          <cell r="D85">
            <v>2489571</v>
          </cell>
          <cell r="E85">
            <v>1716002.0666666632</v>
          </cell>
          <cell r="F85">
            <v>1.0803867634207449</v>
          </cell>
          <cell r="G85">
            <v>0.33333333333333331</v>
          </cell>
          <cell r="H85">
            <v>2689699.5549961473</v>
          </cell>
          <cell r="I85">
            <v>5179270.5549961478</v>
          </cell>
          <cell r="J85">
            <v>3442425.5849987124</v>
          </cell>
          <cell r="K85">
            <v>1451.5455020051893</v>
          </cell>
          <cell r="L85">
            <v>2.6666666666666668E-4</v>
          </cell>
          <cell r="M85">
            <v>7.0333333333333337E-4</v>
          </cell>
          <cell r="N85">
            <v>0.38707880053471716</v>
          </cell>
          <cell r="O85">
            <v>1.0209203364103165</v>
          </cell>
          <cell r="P85">
            <v>5179270.5549961478</v>
          </cell>
        </row>
        <row r="86">
          <cell r="A86" t="str">
            <v>M209_3G</v>
          </cell>
          <cell r="B86" t="str">
            <v>Calls to Emergency - 3G - Prepaid</v>
          </cell>
          <cell r="C86" t="str">
            <v>Minutes</v>
          </cell>
          <cell r="D86">
            <v>6494</v>
          </cell>
          <cell r="E86">
            <v>4923.95</v>
          </cell>
          <cell r="F86">
            <v>1.0803867634207449</v>
          </cell>
          <cell r="G86">
            <v>0.33333333333333331</v>
          </cell>
          <cell r="H86">
            <v>7016.0316416543174</v>
          </cell>
          <cell r="I86">
            <v>13510.031641654317</v>
          </cell>
          <cell r="J86">
            <v>9427.2938805514386</v>
          </cell>
          <cell r="K86">
            <v>3.9751465036826947</v>
          </cell>
          <cell r="L86">
            <v>2.0333333333333331E-4</v>
          </cell>
          <cell r="M86">
            <v>7.0333333333333337E-4</v>
          </cell>
          <cell r="N86">
            <v>8.0827978908214779E-4</v>
          </cell>
          <cell r="O86">
            <v>2.7958530409234955E-3</v>
          </cell>
          <cell r="P86">
            <v>13510.031641654317</v>
          </cell>
        </row>
        <row r="87">
          <cell r="A87" t="str">
            <v>M210_2G</v>
          </cell>
          <cell r="B87" t="str">
            <v>Customers' Roaming outside Turkey (Voice) - 2G - Prepaid</v>
          </cell>
          <cell r="C87" t="str">
            <v>Minutes</v>
          </cell>
          <cell r="D87">
            <v>184025</v>
          </cell>
          <cell r="E87">
            <v>342899.85943660064</v>
          </cell>
          <cell r="F87">
            <v>1.0803867634207449</v>
          </cell>
          <cell r="G87">
            <v>0.33333333333333331</v>
          </cell>
          <cell r="H87">
            <v>198818.1741385026</v>
          </cell>
          <cell r="I87">
            <v>382843.17413850257</v>
          </cell>
          <cell r="J87">
            <v>470514.2508161015</v>
          </cell>
          <cell r="K87">
            <v>198.39872425352922</v>
          </cell>
          <cell r="L87">
            <v>2.6666666666666668E-4</v>
          </cell>
          <cell r="M87">
            <v>7.0333333333333337E-4</v>
          </cell>
          <cell r="N87">
            <v>5.2906326467607796E-2</v>
          </cell>
          <cell r="O87">
            <v>0.13954043605831556</v>
          </cell>
          <cell r="P87">
            <v>382843.17413850257</v>
          </cell>
        </row>
        <row r="88">
          <cell r="A88" t="str">
            <v>M210_3G</v>
          </cell>
          <cell r="B88" t="str">
            <v>Customers' Roaming outside Turkey (Voice) - 3G - Prepaid</v>
          </cell>
          <cell r="C88" t="str">
            <v>Minutes</v>
          </cell>
          <cell r="D88">
            <v>0</v>
          </cell>
          <cell r="E88">
            <v>0</v>
          </cell>
          <cell r="F88">
            <v>1.0803867634207449</v>
          </cell>
          <cell r="G88">
            <v>0.33333333333333331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2.0333333333333331E-4</v>
          </cell>
          <cell r="M88">
            <v>7.0333333333333337E-4</v>
          </cell>
          <cell r="N88">
            <v>0</v>
          </cell>
          <cell r="O88">
            <v>0</v>
          </cell>
          <cell r="P88">
            <v>0</v>
          </cell>
        </row>
        <row r="89">
          <cell r="A89" t="str">
            <v>M211_2G</v>
          </cell>
          <cell r="B89" t="str">
            <v>Voicemail retrievals - 2G - Prepaid</v>
          </cell>
          <cell r="C89" t="str">
            <v>Minutes</v>
          </cell>
          <cell r="D89">
            <v>993749</v>
          </cell>
          <cell r="E89">
            <v>849655.80097566696</v>
          </cell>
          <cell r="F89">
            <v>1.0803867634207449</v>
          </cell>
          <cell r="G89">
            <v>0.33333333333333331</v>
          </cell>
          <cell r="H89">
            <v>1073633.2657626017</v>
          </cell>
          <cell r="I89">
            <v>2067382.2657626017</v>
          </cell>
          <cell r="J89">
            <v>1538783.222896534</v>
          </cell>
          <cell r="K89">
            <v>648.8488452706373</v>
          </cell>
          <cell r="L89">
            <v>2.6666666666666668E-4</v>
          </cell>
          <cell r="M89">
            <v>7.0333333333333337E-4</v>
          </cell>
          <cell r="N89">
            <v>0.17302635873883662</v>
          </cell>
          <cell r="O89">
            <v>0.4563570211736816</v>
          </cell>
          <cell r="P89">
            <v>2067382.2657626017</v>
          </cell>
        </row>
        <row r="90">
          <cell r="A90" t="str">
            <v>M211_3G</v>
          </cell>
          <cell r="B90" t="str">
            <v>Voicemail retrievals - 3G - Prepaid</v>
          </cell>
          <cell r="C90" t="str">
            <v>Minutes</v>
          </cell>
          <cell r="D90">
            <v>0</v>
          </cell>
          <cell r="E90">
            <v>0</v>
          </cell>
          <cell r="F90">
            <v>1.0803867634207449</v>
          </cell>
          <cell r="G90">
            <v>0.33333333333333331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2.0333333333333331E-4</v>
          </cell>
          <cell r="M90">
            <v>7.0333333333333337E-4</v>
          </cell>
          <cell r="N90">
            <v>0</v>
          </cell>
          <cell r="O90">
            <v>0</v>
          </cell>
          <cell r="P90">
            <v>0</v>
          </cell>
        </row>
        <row r="91">
          <cell r="A91" t="str">
            <v>M212_2G</v>
          </cell>
          <cell r="B91" t="str">
            <v>SMS to other domestic networks - 2G - Prepaid</v>
          </cell>
          <cell r="C91" t="str">
            <v>SMS</v>
          </cell>
          <cell r="D91">
            <v>1244854589.1468399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1244854589.1468399</v>
          </cell>
          <cell r="J91">
            <v>0</v>
          </cell>
          <cell r="K91">
            <v>299134.47643677064</v>
          </cell>
          <cell r="L91">
            <v>3.333333333333333E-7</v>
          </cell>
          <cell r="M91">
            <v>3.333333333333333E-7</v>
          </cell>
          <cell r="N91">
            <v>9.9711492145590205E-2</v>
          </cell>
          <cell r="O91">
            <v>9.9711492145590205E-2</v>
          </cell>
          <cell r="P91">
            <v>0</v>
          </cell>
        </row>
        <row r="92">
          <cell r="A92" t="str">
            <v>M212_3G</v>
          </cell>
          <cell r="B92" t="str">
            <v>SMS to other domestic networks - 3G - Prepaid</v>
          </cell>
          <cell r="C92" t="str">
            <v>SMS</v>
          </cell>
          <cell r="D92">
            <v>68871243.860019743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68871243.860019743</v>
          </cell>
          <cell r="J92">
            <v>0</v>
          </cell>
          <cell r="K92">
            <v>16549.534100794506</v>
          </cell>
          <cell r="L92">
            <v>3.333333333333333E-7</v>
          </cell>
          <cell r="M92">
            <v>3.333333333333333E-7</v>
          </cell>
          <cell r="N92">
            <v>5.5165113669315017E-3</v>
          </cell>
          <cell r="O92">
            <v>5.5165113669315017E-3</v>
          </cell>
          <cell r="P92">
            <v>0</v>
          </cell>
        </row>
        <row r="93">
          <cell r="A93" t="str">
            <v>M213_2G</v>
          </cell>
          <cell r="B93" t="str">
            <v>SMS to international - 2G - Prepaid</v>
          </cell>
          <cell r="C93" t="str">
            <v>SMS</v>
          </cell>
          <cell r="D93">
            <v>11886718.5495148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11886718.5495148</v>
          </cell>
          <cell r="J93">
            <v>0</v>
          </cell>
          <cell r="K93">
            <v>2856.3394960830519</v>
          </cell>
          <cell r="L93">
            <v>3.333333333333333E-7</v>
          </cell>
          <cell r="M93">
            <v>3.333333333333333E-7</v>
          </cell>
          <cell r="N93">
            <v>9.5211316536101718E-4</v>
          </cell>
          <cell r="O93">
            <v>9.5211316536101718E-4</v>
          </cell>
          <cell r="P93">
            <v>0</v>
          </cell>
        </row>
        <row r="94">
          <cell r="A94" t="str">
            <v>M213_3G</v>
          </cell>
          <cell r="B94" t="str">
            <v>SMS to international - 3G - Prepaid</v>
          </cell>
          <cell r="C94" t="str">
            <v>SMS</v>
          </cell>
          <cell r="D94">
            <v>1628859.6253154601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1628859.6253154601</v>
          </cell>
          <cell r="J94">
            <v>0</v>
          </cell>
          <cell r="K94">
            <v>391.40962764307244</v>
          </cell>
          <cell r="L94">
            <v>3.333333333333333E-7</v>
          </cell>
          <cell r="M94">
            <v>3.333333333333333E-7</v>
          </cell>
          <cell r="N94">
            <v>1.3046987588102412E-4</v>
          </cell>
          <cell r="O94">
            <v>1.3046987588102412E-4</v>
          </cell>
          <cell r="P94">
            <v>0</v>
          </cell>
        </row>
        <row r="95">
          <cell r="A95" t="str">
            <v>M214_2G</v>
          </cell>
          <cell r="B95" t="str">
            <v>SMS to own network - 2G - Prepaid</v>
          </cell>
          <cell r="C95" t="str">
            <v>SMS</v>
          </cell>
          <cell r="D95">
            <v>33912394524.682598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33912394524.682598</v>
          </cell>
          <cell r="J95">
            <v>0</v>
          </cell>
          <cell r="K95">
            <v>8149037.2203315487</v>
          </cell>
          <cell r="L95">
            <v>3.333333333333333E-7</v>
          </cell>
          <cell r="M95">
            <v>3.333333333333333E-7</v>
          </cell>
          <cell r="N95">
            <v>2.716345740110516</v>
          </cell>
          <cell r="O95">
            <v>2.716345740110516</v>
          </cell>
          <cell r="P95">
            <v>0</v>
          </cell>
        </row>
        <row r="96">
          <cell r="A96" t="str">
            <v>M214_3G</v>
          </cell>
          <cell r="B96" t="str">
            <v>SMS to own network - 3G - Prepaid</v>
          </cell>
          <cell r="C96" t="str">
            <v>SMS</v>
          </cell>
          <cell r="D96">
            <v>619841194.74017775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619841194.74017775</v>
          </cell>
          <cell r="J96">
            <v>0</v>
          </cell>
          <cell r="K96">
            <v>148945.80690715055</v>
          </cell>
          <cell r="L96">
            <v>3.333333333333333E-7</v>
          </cell>
          <cell r="M96">
            <v>3.333333333333333E-7</v>
          </cell>
          <cell r="N96">
            <v>4.9648602302383507E-2</v>
          </cell>
          <cell r="O96">
            <v>4.9648602302383507E-2</v>
          </cell>
          <cell r="P96">
            <v>0</v>
          </cell>
        </row>
        <row r="97">
          <cell r="A97" t="str">
            <v>M215_2G</v>
          </cell>
          <cell r="B97" t="str">
            <v>SMS - Customers' Roaming outside Turkey - 2G - Prepaid</v>
          </cell>
          <cell r="C97" t="str">
            <v>SMS</v>
          </cell>
          <cell r="D97">
            <v>46263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46263</v>
          </cell>
          <cell r="J97">
            <v>0</v>
          </cell>
          <cell r="K97">
            <v>11.116847223802075</v>
          </cell>
          <cell r="L97">
            <v>3.333333333333333E-7</v>
          </cell>
          <cell r="M97">
            <v>3.333333333333333E-7</v>
          </cell>
          <cell r="N97">
            <v>3.7056157412673583E-6</v>
          </cell>
          <cell r="O97">
            <v>3.7056157412673583E-6</v>
          </cell>
          <cell r="P97">
            <v>0</v>
          </cell>
        </row>
        <row r="98">
          <cell r="A98" t="str">
            <v>M215_3G</v>
          </cell>
          <cell r="B98" t="str">
            <v>SMS - Customers' Roaming outside Turkey - 3G - Prepaid</v>
          </cell>
          <cell r="C98" t="str">
            <v>SMS</v>
          </cell>
          <cell r="D98">
            <v>6436.6679424153062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6436.6679424153062</v>
          </cell>
          <cell r="J98">
            <v>0</v>
          </cell>
          <cell r="K98">
            <v>1.5467102035357718</v>
          </cell>
          <cell r="L98">
            <v>3.333333333333333E-7</v>
          </cell>
          <cell r="M98">
            <v>3.333333333333333E-7</v>
          </cell>
          <cell r="N98">
            <v>5.1557006784525718E-7</v>
          </cell>
          <cell r="O98">
            <v>5.1557006784525718E-7</v>
          </cell>
          <cell r="P98">
            <v>0</v>
          </cell>
        </row>
        <row r="99">
          <cell r="A99" t="str">
            <v>M216_2G</v>
          </cell>
          <cell r="B99" t="str">
            <v>MMS - Picture - to own network - Prepaid</v>
          </cell>
          <cell r="C99" t="str">
            <v>MMS Picture</v>
          </cell>
          <cell r="D99">
            <v>2354431.7662903098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2354431.7662903098</v>
          </cell>
          <cell r="J99">
            <v>0</v>
          </cell>
          <cell r="K99">
            <v>565.76223428475987</v>
          </cell>
          <cell r="L99">
            <v>1.1087502222222223E-4</v>
          </cell>
          <cell r="M99">
            <v>1.1087502222222223E-4</v>
          </cell>
          <cell r="N99">
            <v>6.272890029881685E-2</v>
          </cell>
          <cell r="O99">
            <v>6.272890029881685E-2</v>
          </cell>
          <cell r="P99">
            <v>0</v>
          </cell>
        </row>
        <row r="100">
          <cell r="A100" t="str">
            <v>M216_3G</v>
          </cell>
          <cell r="B100" t="str">
            <v>MMS - Picture - to own network - Prepaid</v>
          </cell>
          <cell r="C100" t="str">
            <v>MMS Picture</v>
          </cell>
          <cell r="D100">
            <v>266177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266177</v>
          </cell>
          <cell r="J100">
            <v>0</v>
          </cell>
          <cell r="K100">
            <v>63.961460421718542</v>
          </cell>
          <cell r="L100">
            <v>9.8995555555555549E-5</v>
          </cell>
          <cell r="M100">
            <v>9.8995555555555549E-5</v>
          </cell>
          <cell r="N100">
            <v>6.3319003085927058E-3</v>
          </cell>
          <cell r="O100">
            <v>6.3319003085927058E-3</v>
          </cell>
          <cell r="P100">
            <v>0</v>
          </cell>
        </row>
        <row r="101">
          <cell r="A101" t="str">
            <v>M217_2G</v>
          </cell>
          <cell r="B101" t="str">
            <v>MMS - Video - to own network - Prepaid</v>
          </cell>
          <cell r="C101" t="str">
            <v>MMS Video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1.1087502222222223E-4</v>
          </cell>
          <cell r="M101">
            <v>1.1087502222222223E-4</v>
          </cell>
          <cell r="N101">
            <v>0</v>
          </cell>
          <cell r="O101">
            <v>0</v>
          </cell>
          <cell r="P101">
            <v>0</v>
          </cell>
        </row>
        <row r="102">
          <cell r="A102" t="str">
            <v>M217_3G</v>
          </cell>
          <cell r="B102" t="str">
            <v>MMS - Video - to own network - Prepaid</v>
          </cell>
          <cell r="C102" t="str">
            <v>MMS Video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9.8995555555555549E-5</v>
          </cell>
          <cell r="M102">
            <v>9.8995555555555549E-5</v>
          </cell>
          <cell r="N102">
            <v>0</v>
          </cell>
          <cell r="O102">
            <v>0</v>
          </cell>
          <cell r="P102">
            <v>0</v>
          </cell>
        </row>
        <row r="103">
          <cell r="A103" t="str">
            <v>M218_2G</v>
          </cell>
          <cell r="B103" t="str">
            <v>MMS - Picture - to other networks - Prepaid</v>
          </cell>
          <cell r="C103" t="str">
            <v>MMS Picture</v>
          </cell>
          <cell r="D103">
            <v>370973.35558052716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370973.35558052716</v>
          </cell>
          <cell r="J103">
            <v>0</v>
          </cell>
          <cell r="K103">
            <v>89.143681086179527</v>
          </cell>
          <cell r="L103">
            <v>1.1087502222222223E-4</v>
          </cell>
          <cell r="M103">
            <v>1.1087502222222223E-4</v>
          </cell>
          <cell r="N103">
            <v>9.8838076214008471E-3</v>
          </cell>
          <cell r="O103">
            <v>9.8838076214008471E-3</v>
          </cell>
          <cell r="P103">
            <v>0</v>
          </cell>
        </row>
        <row r="104">
          <cell r="A104" t="str">
            <v>M218_3G</v>
          </cell>
          <cell r="B104" t="str">
            <v>MMS - Picture - to other networks - Prepaid</v>
          </cell>
          <cell r="C104" t="str">
            <v>MMS Picture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9.8995555555555549E-5</v>
          </cell>
          <cell r="M104">
            <v>9.8995555555555549E-5</v>
          </cell>
          <cell r="N104">
            <v>0</v>
          </cell>
          <cell r="O104">
            <v>0</v>
          </cell>
          <cell r="P104">
            <v>0</v>
          </cell>
        </row>
        <row r="105">
          <cell r="A105" t="str">
            <v>M219_2G</v>
          </cell>
          <cell r="B105" t="str">
            <v>MMS - Video - to other networks - Prepaid</v>
          </cell>
          <cell r="C105" t="str">
            <v>MMS Video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1.1087502222222223E-4</v>
          </cell>
          <cell r="M105">
            <v>1.1087502222222223E-4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M219_3G</v>
          </cell>
          <cell r="B106" t="str">
            <v>MMS - Video - to other networks - Prepaid</v>
          </cell>
          <cell r="C106" t="str">
            <v>MMS Video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9.8995555555555549E-5</v>
          </cell>
          <cell r="M106">
            <v>9.8995555555555549E-5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M220_2G</v>
          </cell>
          <cell r="B107" t="str">
            <v>GPRS - 2G - Prepaid</v>
          </cell>
          <cell r="C107" t="str">
            <v>No of MB</v>
          </cell>
          <cell r="D107">
            <v>28398153.739450362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28398153.739450362</v>
          </cell>
          <cell r="J107">
            <v>0</v>
          </cell>
          <cell r="K107">
            <v>6823.9832384305655</v>
          </cell>
          <cell r="L107">
            <v>2.488888888888889E-3</v>
          </cell>
          <cell r="M107">
            <v>2.488888888888889E-3</v>
          </cell>
          <cell r="N107">
            <v>16.984136060093853</v>
          </cell>
          <cell r="O107">
            <v>16.984136060093853</v>
          </cell>
          <cell r="P107">
            <v>0</v>
          </cell>
        </row>
        <row r="108">
          <cell r="A108" t="str">
            <v>M220_3G</v>
          </cell>
          <cell r="B108" t="str">
            <v>GPRS - 3G - Prepaid</v>
          </cell>
          <cell r="C108" t="str">
            <v>No of MB</v>
          </cell>
          <cell r="D108">
            <v>35841555.042567901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35841555.042567901</v>
          </cell>
          <cell r="J108">
            <v>0</v>
          </cell>
          <cell r="K108">
            <v>8612.6081679035124</v>
          </cell>
          <cell r="L108">
            <v>2.2222222222222222E-3</v>
          </cell>
          <cell r="M108">
            <v>2.2222222222222222E-3</v>
          </cell>
          <cell r="N108">
            <v>19.139129262007806</v>
          </cell>
          <cell r="O108">
            <v>19.139129262007806</v>
          </cell>
          <cell r="P108">
            <v>0</v>
          </cell>
        </row>
        <row r="109">
          <cell r="A109" t="str">
            <v>M221_2G</v>
          </cell>
          <cell r="B109" t="str">
            <v>Customers' roaming outside Turkey - Data - 2G - Prepaid</v>
          </cell>
          <cell r="C109" t="str">
            <v>No of MB</v>
          </cell>
          <cell r="D109">
            <v>2464.7790509751567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2464.7790509751567</v>
          </cell>
          <cell r="J109">
            <v>0</v>
          </cell>
          <cell r="K109">
            <v>0.59227832501391353</v>
          </cell>
          <cell r="L109">
            <v>2.488888888888889E-3</v>
          </cell>
          <cell r="M109">
            <v>2.488888888888889E-3</v>
          </cell>
          <cell r="N109">
            <v>1.4741149422568514E-3</v>
          </cell>
          <cell r="O109">
            <v>1.4741149422568514E-3</v>
          </cell>
          <cell r="P109">
            <v>0</v>
          </cell>
        </row>
        <row r="110">
          <cell r="A110" t="str">
            <v>M221_3G</v>
          </cell>
          <cell r="B110" t="str">
            <v>Customers' roaming outside Turkey - Data - 3G - Prepaid</v>
          </cell>
          <cell r="C110" t="str">
            <v>No of MB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2.2222222222222222E-3</v>
          </cell>
          <cell r="M110">
            <v>2.2222222222222222E-3</v>
          </cell>
          <cell r="N110">
            <v>0</v>
          </cell>
          <cell r="O110">
            <v>0</v>
          </cell>
          <cell r="P110">
            <v>0</v>
          </cell>
        </row>
        <row r="111">
          <cell r="A111" t="str">
            <v>M222_2G</v>
          </cell>
          <cell r="B111" t="str">
            <v>Other VAS service (e.g. ringtones) -2G - Prepaid</v>
          </cell>
          <cell r="C111" t="str">
            <v>SMS</v>
          </cell>
          <cell r="D111">
            <v>10848451.633333331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10848451.633333331</v>
          </cell>
          <cell r="J111">
            <v>0</v>
          </cell>
          <cell r="K111">
            <v>2606.84736014899</v>
          </cell>
          <cell r="L111">
            <v>3.333333333333333E-7</v>
          </cell>
          <cell r="M111">
            <v>3.333333333333333E-7</v>
          </cell>
          <cell r="N111">
            <v>8.6894912004966329E-4</v>
          </cell>
          <cell r="O111">
            <v>8.6894912004966329E-4</v>
          </cell>
          <cell r="P111">
            <v>0</v>
          </cell>
        </row>
        <row r="112">
          <cell r="A112" t="str">
            <v>M222_3G</v>
          </cell>
          <cell r="B112" t="str">
            <v>Other VAS service (e.g. ringtones) -3G - Prepaid</v>
          </cell>
          <cell r="C112" t="str">
            <v>SMS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3.333333333333333E-7</v>
          </cell>
          <cell r="M112">
            <v>3.333333333333333E-7</v>
          </cell>
          <cell r="N112">
            <v>0</v>
          </cell>
          <cell r="O112">
            <v>0</v>
          </cell>
          <cell r="P112">
            <v>0</v>
          </cell>
        </row>
        <row r="113">
          <cell r="A113" t="str">
            <v>M223_2G</v>
          </cell>
          <cell r="B113" t="str">
            <v>SMS Based Services-Prepaid</v>
          </cell>
          <cell r="C113" t="str">
            <v>SMS</v>
          </cell>
          <cell r="D113">
            <v>69210330.494074523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69210330.494074523</v>
          </cell>
          <cell r="J113">
            <v>0</v>
          </cell>
          <cell r="K113">
            <v>16631.0155072407</v>
          </cell>
          <cell r="L113">
            <v>3.333333333333333E-7</v>
          </cell>
          <cell r="M113">
            <v>3.333333333333333E-7</v>
          </cell>
          <cell r="N113">
            <v>5.5436718357468997E-3</v>
          </cell>
          <cell r="O113">
            <v>5.5436718357468997E-3</v>
          </cell>
          <cell r="P113">
            <v>0</v>
          </cell>
        </row>
        <row r="114">
          <cell r="A114" t="str">
            <v>M224_2G</v>
          </cell>
          <cell r="B114" t="str">
            <v>Calls from other domestic mobile networks - 2G - Prepaid</v>
          </cell>
          <cell r="C114" t="str">
            <v>Minutes</v>
          </cell>
          <cell r="D114">
            <v>2173560332</v>
          </cell>
          <cell r="E114">
            <v>3237586745.1893339</v>
          </cell>
          <cell r="F114">
            <v>0.70660960672920192</v>
          </cell>
          <cell r="G114">
            <v>0.33333333333333331</v>
          </cell>
          <cell r="H114">
            <v>1535858611.3967135</v>
          </cell>
          <cell r="I114">
            <v>3709418943.3967133</v>
          </cell>
          <cell r="J114">
            <v>4474059726.3215714</v>
          </cell>
          <cell r="K114">
            <v>1886548.049069033</v>
          </cell>
          <cell r="L114">
            <v>2.6666666666666668E-4</v>
          </cell>
          <cell r="M114">
            <v>7.0333333333333337E-4</v>
          </cell>
          <cell r="N114">
            <v>503.07947975174216</v>
          </cell>
          <cell r="O114">
            <v>1326.8721278452199</v>
          </cell>
          <cell r="P114">
            <v>3709418943.3967133</v>
          </cell>
        </row>
        <row r="115">
          <cell r="A115" t="str">
            <v>M224_3G</v>
          </cell>
          <cell r="B115" t="str">
            <v>Calls from other domestic mobile networks - 3G - Prepaid</v>
          </cell>
          <cell r="C115" t="str">
            <v>Minutes</v>
          </cell>
          <cell r="D115">
            <v>14389044</v>
          </cell>
          <cell r="E115">
            <v>23576228.485059291</v>
          </cell>
          <cell r="F115">
            <v>0.70660960672920192</v>
          </cell>
          <cell r="G115">
            <v>0.33333333333333331</v>
          </cell>
          <cell r="H115">
            <v>10167436.722049182</v>
          </cell>
          <cell r="I115">
            <v>24556480.722049184</v>
          </cell>
          <cell r="J115">
            <v>31761722.059075683</v>
          </cell>
          <cell r="K115">
            <v>13392.761485302392</v>
          </cell>
          <cell r="L115">
            <v>2.0333333333333331E-4</v>
          </cell>
          <cell r="M115">
            <v>7.0333333333333337E-4</v>
          </cell>
          <cell r="N115">
            <v>2.7231948353448194</v>
          </cell>
          <cell r="O115">
            <v>9.4195755779960155</v>
          </cell>
          <cell r="P115">
            <v>24556480.722049184</v>
          </cell>
        </row>
        <row r="116">
          <cell r="A116" t="str">
            <v>M225_2G</v>
          </cell>
          <cell r="B116" t="str">
            <v>Calls from PSTN - 2G - Prepaid</v>
          </cell>
          <cell r="C116" t="str">
            <v>Minutes</v>
          </cell>
          <cell r="D116">
            <v>175451001</v>
          </cell>
          <cell r="E116">
            <v>265343221.54888481</v>
          </cell>
          <cell r="F116">
            <v>0.70660960672920192</v>
          </cell>
          <cell r="G116">
            <v>0.33333333333333331</v>
          </cell>
          <cell r="H116">
            <v>123975362.81685482</v>
          </cell>
          <cell r="I116">
            <v>299426363.81685483</v>
          </cell>
          <cell r="J116">
            <v>365152009.48783642</v>
          </cell>
          <cell r="K116">
            <v>153971.30419608575</v>
          </cell>
          <cell r="L116">
            <v>2.6666666666666668E-4</v>
          </cell>
          <cell r="M116">
            <v>7.0333333333333337E-4</v>
          </cell>
          <cell r="N116">
            <v>41.059014452289539</v>
          </cell>
          <cell r="O116">
            <v>108.29315061791365</v>
          </cell>
          <cell r="P116">
            <v>299426363.81685483</v>
          </cell>
        </row>
        <row r="117">
          <cell r="A117" t="str">
            <v>M226_2G</v>
          </cell>
          <cell r="B117" t="str">
            <v>Calls from international - 2G - Prepaid</v>
          </cell>
          <cell r="C117" t="str">
            <v>Minutes</v>
          </cell>
          <cell r="D117">
            <v>23233923</v>
          </cell>
          <cell r="E117">
            <v>80593434.599460989</v>
          </cell>
          <cell r="F117">
            <v>0.70660960672920192</v>
          </cell>
          <cell r="G117">
            <v>0.33333333333333331</v>
          </cell>
          <cell r="H117">
            <v>16417313.193806559</v>
          </cell>
          <cell r="I117">
            <v>39651236.193806559</v>
          </cell>
          <cell r="J117">
            <v>93810513.330729842</v>
          </cell>
          <cell r="K117">
            <v>39556.477054846691</v>
          </cell>
          <cell r="L117">
            <v>2.6666666666666668E-4</v>
          </cell>
          <cell r="M117">
            <v>7.0333333333333337E-4</v>
          </cell>
          <cell r="N117">
            <v>10.548393881292451</v>
          </cell>
          <cell r="O117">
            <v>27.82138886190884</v>
          </cell>
          <cell r="P117">
            <v>39651236.193806559</v>
          </cell>
        </row>
        <row r="118">
          <cell r="A118" t="str">
            <v>M225_3G</v>
          </cell>
          <cell r="B118" t="str">
            <v>Calls from PSTN - 3G - Prepaid</v>
          </cell>
          <cell r="C118" t="str">
            <v>Minutes</v>
          </cell>
          <cell r="D118">
            <v>1531341</v>
          </cell>
          <cell r="E118">
            <v>2547515.4150784309</v>
          </cell>
          <cell r="F118">
            <v>0.70660960672920192</v>
          </cell>
          <cell r="G118">
            <v>0.33333333333333331</v>
          </cell>
          <cell r="H118">
            <v>1082060.2617783027</v>
          </cell>
          <cell r="I118">
            <v>2613401.2617783025</v>
          </cell>
          <cell r="J118">
            <v>3418649.1690045316</v>
          </cell>
          <cell r="K118">
            <v>1441.5198532764107</v>
          </cell>
          <cell r="L118">
            <v>2.0333333333333331E-4</v>
          </cell>
          <cell r="M118">
            <v>7.0333333333333337E-4</v>
          </cell>
          <cell r="N118">
            <v>0.29310903683287015</v>
          </cell>
          <cell r="O118">
            <v>1.0138689634710756</v>
          </cell>
          <cell r="P118">
            <v>2613401.2617783025</v>
          </cell>
        </row>
        <row r="119">
          <cell r="A119" t="str">
            <v>M226_3G</v>
          </cell>
          <cell r="B119" t="str">
            <v>Calls from international - 3G - Prepaid</v>
          </cell>
          <cell r="C119" t="str">
            <v>Minutes</v>
          </cell>
          <cell r="D119">
            <v>828747</v>
          </cell>
          <cell r="E119">
            <v>3162218.9460942722</v>
          </cell>
          <cell r="F119">
            <v>0.70660960672920192</v>
          </cell>
          <cell r="G119">
            <v>0.33333333333333331</v>
          </cell>
          <cell r="H119">
            <v>585600.59174800594</v>
          </cell>
          <cell r="I119">
            <v>1414347.5917480059</v>
          </cell>
          <cell r="J119">
            <v>3633668.1433436074</v>
          </cell>
          <cell r="K119">
            <v>1532.1855241358642</v>
          </cell>
          <cell r="L119">
            <v>2.0333333333333331E-4</v>
          </cell>
          <cell r="M119">
            <v>7.0333333333333337E-4</v>
          </cell>
          <cell r="N119">
            <v>0.31154438990762567</v>
          </cell>
          <cell r="O119">
            <v>1.0776371519755579</v>
          </cell>
          <cell r="P119">
            <v>1414347.5917480059</v>
          </cell>
        </row>
        <row r="120">
          <cell r="A120" t="str">
            <v>M227_2G</v>
          </cell>
          <cell r="B120" t="str">
            <v>Calls from other networks terminating in VMS - 2G - Prepaid</v>
          </cell>
          <cell r="C120" t="str">
            <v>Minutes</v>
          </cell>
          <cell r="D120">
            <v>0</v>
          </cell>
          <cell r="E120">
            <v>0</v>
          </cell>
          <cell r="F120">
            <v>0.70660960672920192</v>
          </cell>
          <cell r="G120">
            <v>0.33333333333333331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2.6666666666666668E-4</v>
          </cell>
          <cell r="M120">
            <v>7.0333333333333337E-4</v>
          </cell>
          <cell r="N120">
            <v>0</v>
          </cell>
          <cell r="O120">
            <v>0</v>
          </cell>
          <cell r="P120">
            <v>0</v>
          </cell>
        </row>
        <row r="121">
          <cell r="A121" t="str">
            <v>M227_3G</v>
          </cell>
          <cell r="B121" t="str">
            <v>Calls from other networks terminating in VMS - 3G - Prepaid</v>
          </cell>
          <cell r="C121" t="str">
            <v>Minutes</v>
          </cell>
          <cell r="D121">
            <v>0</v>
          </cell>
          <cell r="E121">
            <v>0</v>
          </cell>
          <cell r="F121">
            <v>0.70660960672920192</v>
          </cell>
          <cell r="G121">
            <v>0.33333333333333331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2.0333333333333331E-4</v>
          </cell>
          <cell r="M121">
            <v>7.0333333333333337E-4</v>
          </cell>
          <cell r="N121">
            <v>0</v>
          </cell>
          <cell r="O121">
            <v>0</v>
          </cell>
          <cell r="P121">
            <v>0</v>
          </cell>
        </row>
        <row r="122">
          <cell r="A122" t="str">
            <v>M228_2G</v>
          </cell>
          <cell r="B122" t="str">
            <v>Incoming SMS - 2G - Prepaid</v>
          </cell>
          <cell r="C122" t="str">
            <v>SMS</v>
          </cell>
          <cell r="D122">
            <v>1764892580.5583031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1764892580.5583031</v>
          </cell>
          <cell r="J122">
            <v>0</v>
          </cell>
          <cell r="K122">
            <v>424097.90079520247</v>
          </cell>
          <cell r="L122">
            <v>3.333333333333333E-7</v>
          </cell>
          <cell r="M122">
            <v>3.333333333333333E-7</v>
          </cell>
          <cell r="N122">
            <v>0.14136596693173414</v>
          </cell>
          <cell r="O122">
            <v>0.14136596693173414</v>
          </cell>
          <cell r="P122">
            <v>0</v>
          </cell>
        </row>
        <row r="123">
          <cell r="A123" t="str">
            <v>M228_3G</v>
          </cell>
          <cell r="B123" t="str">
            <v>Incoming SMS - 3G - Prepaid</v>
          </cell>
          <cell r="C123" t="str">
            <v>SMS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3.333333333333333E-7</v>
          </cell>
          <cell r="M123">
            <v>3.333333333333333E-7</v>
          </cell>
          <cell r="N123">
            <v>0</v>
          </cell>
          <cell r="O123">
            <v>0</v>
          </cell>
          <cell r="P123">
            <v>0</v>
          </cell>
        </row>
        <row r="124">
          <cell r="A124" t="str">
            <v>M229_2G</v>
          </cell>
          <cell r="B124" t="str">
            <v>MMS - Picture - from other networks - Prepaid</v>
          </cell>
          <cell r="C124" t="str">
            <v>MMS Picture</v>
          </cell>
          <cell r="D124">
            <v>135643.84130150432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135643.84130150432</v>
          </cell>
          <cell r="J124">
            <v>0</v>
          </cell>
          <cell r="K124">
            <v>32.594770347761227</v>
          </cell>
          <cell r="L124">
            <v>1.1087502222222223E-4</v>
          </cell>
          <cell r="M124">
            <v>1.1087502222222223E-4</v>
          </cell>
          <cell r="N124">
            <v>3.6139458866362561E-3</v>
          </cell>
          <cell r="O124">
            <v>3.6139458866362561E-3</v>
          </cell>
          <cell r="P124">
            <v>0</v>
          </cell>
        </row>
        <row r="125">
          <cell r="A125" t="str">
            <v>M229_3G</v>
          </cell>
          <cell r="B125" t="str">
            <v>MMS - Picture - from other networks - Prepaid</v>
          </cell>
          <cell r="C125" t="str">
            <v>MMS Picture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9.8995555555555549E-5</v>
          </cell>
          <cell r="M125">
            <v>9.8995555555555549E-5</v>
          </cell>
          <cell r="N125">
            <v>0</v>
          </cell>
          <cell r="O125">
            <v>0</v>
          </cell>
          <cell r="P125">
            <v>0</v>
          </cell>
        </row>
        <row r="126">
          <cell r="A126" t="str">
            <v>M230_2G</v>
          </cell>
          <cell r="B126" t="str">
            <v>MMS - Video - from other networks - Prepaid</v>
          </cell>
          <cell r="C126" t="str">
            <v>MMS Video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1.1087502222222223E-4</v>
          </cell>
          <cell r="M126">
            <v>1.1087502222222223E-4</v>
          </cell>
          <cell r="N126">
            <v>0</v>
          </cell>
          <cell r="O126">
            <v>0</v>
          </cell>
          <cell r="P126">
            <v>0</v>
          </cell>
        </row>
        <row r="127">
          <cell r="A127" t="str">
            <v>M230_3G</v>
          </cell>
          <cell r="B127" t="str">
            <v>MMS - Video - from other networks - Prepaid</v>
          </cell>
          <cell r="C127" t="str">
            <v>MMS Video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9.8995555555555549E-5</v>
          </cell>
          <cell r="M127">
            <v>9.8995555555555549E-5</v>
          </cell>
          <cell r="N127">
            <v>0</v>
          </cell>
          <cell r="O127">
            <v>0</v>
          </cell>
          <cell r="P127">
            <v>0</v>
          </cell>
        </row>
        <row r="128">
          <cell r="A128" t="str">
            <v>M231_3G</v>
          </cell>
          <cell r="B128" t="str">
            <v>Video Call - to own network - Prepaid</v>
          </cell>
          <cell r="C128" t="str">
            <v>Minutes</v>
          </cell>
          <cell r="D128">
            <v>267241</v>
          </cell>
          <cell r="E128">
            <v>400295.41666666628</v>
          </cell>
          <cell r="F128">
            <v>0</v>
          </cell>
          <cell r="G128">
            <v>0</v>
          </cell>
          <cell r="H128">
            <v>0</v>
          </cell>
          <cell r="I128">
            <v>267241</v>
          </cell>
          <cell r="J128">
            <v>400295.41666666628</v>
          </cell>
          <cell r="K128">
            <v>168.78999914126246</v>
          </cell>
          <cell r="L128">
            <v>1.0666666666666667E-3</v>
          </cell>
          <cell r="M128">
            <v>1.0666666666666667E-3</v>
          </cell>
          <cell r="N128">
            <v>0.18004266575067995</v>
          </cell>
          <cell r="O128">
            <v>0.18004266575067995</v>
          </cell>
          <cell r="P128">
            <v>267241</v>
          </cell>
        </row>
        <row r="129">
          <cell r="A129" t="str">
            <v>M232_3G</v>
          </cell>
          <cell r="B129" t="str">
            <v>Video Call - to other networks - Prepaid</v>
          </cell>
          <cell r="C129" t="str">
            <v>Minutes</v>
          </cell>
          <cell r="D129">
            <v>174996</v>
          </cell>
          <cell r="E129">
            <v>231129.23333333319</v>
          </cell>
          <cell r="F129">
            <v>0</v>
          </cell>
          <cell r="G129">
            <v>0</v>
          </cell>
          <cell r="H129">
            <v>0</v>
          </cell>
          <cell r="I129">
            <v>174996</v>
          </cell>
          <cell r="J129">
            <v>231129.23333333319</v>
          </cell>
          <cell r="K129">
            <v>97.458780369549558</v>
          </cell>
          <cell r="L129">
            <v>1.0666666666666667E-3</v>
          </cell>
          <cell r="M129">
            <v>1.0666666666666667E-3</v>
          </cell>
          <cell r="N129">
            <v>0.1039560323941862</v>
          </cell>
          <cell r="O129">
            <v>0.1039560323941862</v>
          </cell>
          <cell r="P129">
            <v>174996</v>
          </cell>
        </row>
        <row r="130">
          <cell r="A130" t="str">
            <v>M233_3G</v>
          </cell>
          <cell r="B130" t="str">
            <v>Video Call - from other networks - Prepaid</v>
          </cell>
          <cell r="C130" t="str">
            <v>Minutes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1.0666666666666667E-3</v>
          </cell>
          <cell r="M130">
            <v>1.0666666666666667E-3</v>
          </cell>
          <cell r="N130">
            <v>0</v>
          </cell>
          <cell r="O130">
            <v>0</v>
          </cell>
          <cell r="P130">
            <v>0</v>
          </cell>
        </row>
        <row r="131">
          <cell r="A131" t="str">
            <v>M401_2G</v>
          </cell>
          <cell r="B131" t="str">
            <v>Visitors roaming (outgoing) - Data - 2G</v>
          </cell>
          <cell r="C131" t="str">
            <v>No of MB</v>
          </cell>
          <cell r="D131">
            <v>538641.9619140625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538641.9619140625</v>
          </cell>
          <cell r="J131">
            <v>0</v>
          </cell>
          <cell r="K131">
            <v>129.43389747590189</v>
          </cell>
          <cell r="L131">
            <v>2.488888888888889E-3</v>
          </cell>
          <cell r="M131">
            <v>2.488888888888889E-3</v>
          </cell>
          <cell r="N131">
            <v>0.32214658927335582</v>
          </cell>
          <cell r="O131">
            <v>0.32214658927335582</v>
          </cell>
          <cell r="P131">
            <v>0</v>
          </cell>
        </row>
        <row r="132">
          <cell r="A132" t="str">
            <v>M401_3G</v>
          </cell>
          <cell r="B132" t="str">
            <v>Visitors roaming (outgoing) - Data - 3G</v>
          </cell>
          <cell r="C132" t="str">
            <v>No of MB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2.2222222222222222E-3</v>
          </cell>
          <cell r="M132">
            <v>2.2222222222222222E-3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M402_2G</v>
          </cell>
          <cell r="B133" t="str">
            <v>Visitors roaming (incoming) - Voice - 2G</v>
          </cell>
          <cell r="C133" t="str">
            <v>Minutes</v>
          </cell>
          <cell r="D133">
            <v>4558758</v>
          </cell>
          <cell r="E133">
            <v>13805439.450011997</v>
          </cell>
          <cell r="F133">
            <v>0.70660960672920192</v>
          </cell>
          <cell r="G133">
            <v>0.33333333333333331</v>
          </cell>
          <cell r="H133">
            <v>3221262.197553603</v>
          </cell>
          <cell r="I133">
            <v>7780020.197553603</v>
          </cell>
          <cell r="J133">
            <v>16398779.515863197</v>
          </cell>
          <cell r="K133">
            <v>6914.7681066386695</v>
          </cell>
          <cell r="L133">
            <v>2.6666666666666668E-4</v>
          </cell>
          <cell r="M133">
            <v>7.0333333333333337E-4</v>
          </cell>
          <cell r="N133">
            <v>1.8439381617703119</v>
          </cell>
          <cell r="O133">
            <v>4.8633869016691982</v>
          </cell>
          <cell r="P133">
            <v>7780020.197553603</v>
          </cell>
        </row>
        <row r="134">
          <cell r="A134" t="str">
            <v>M402_3G</v>
          </cell>
          <cell r="B134" t="str">
            <v>Visitors roaming (incoming) - Voice - 3G</v>
          </cell>
          <cell r="C134" t="str">
            <v>Minutes</v>
          </cell>
          <cell r="D134">
            <v>0</v>
          </cell>
          <cell r="E134">
            <v>0</v>
          </cell>
          <cell r="F134">
            <v>0.70660960672920192</v>
          </cell>
          <cell r="G134">
            <v>0.33333333333333331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2.0333333333333331E-4</v>
          </cell>
          <cell r="M134">
            <v>7.0333333333333337E-4</v>
          </cell>
          <cell r="N134">
            <v>0</v>
          </cell>
          <cell r="O134">
            <v>0</v>
          </cell>
          <cell r="P134">
            <v>0</v>
          </cell>
        </row>
        <row r="135">
          <cell r="A135" t="str">
            <v>M403_2G</v>
          </cell>
          <cell r="B135" t="str">
            <v>Visitors roaming (incoming) - SMS - 2G</v>
          </cell>
          <cell r="C135" t="str">
            <v>SMS</v>
          </cell>
          <cell r="D135">
            <v>45587346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45587346</v>
          </cell>
          <cell r="J135">
            <v>0</v>
          </cell>
          <cell r="K135">
            <v>10954.489782776833</v>
          </cell>
          <cell r="L135">
            <v>3.333333333333333E-7</v>
          </cell>
          <cell r="M135">
            <v>3.333333333333333E-7</v>
          </cell>
          <cell r="N135">
            <v>3.6514965942589439E-3</v>
          </cell>
          <cell r="O135">
            <v>3.6514965942589439E-3</v>
          </cell>
          <cell r="P135">
            <v>0</v>
          </cell>
        </row>
        <row r="136">
          <cell r="A136" t="str">
            <v>M403_3G</v>
          </cell>
          <cell r="B136" t="str">
            <v>Visitors roaming (incoming) - SMS - 3G</v>
          </cell>
          <cell r="C136" t="str">
            <v>SMS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3.333333333333333E-7</v>
          </cell>
          <cell r="M136">
            <v>3.333333333333333E-7</v>
          </cell>
          <cell r="N136">
            <v>0</v>
          </cell>
          <cell r="O136">
            <v>0</v>
          </cell>
          <cell r="P136">
            <v>0</v>
          </cell>
        </row>
        <row r="137">
          <cell r="A137" t="str">
            <v>M404_3G</v>
          </cell>
          <cell r="B137" t="str">
            <v>Visitors roaming - Data - 3G</v>
          </cell>
          <cell r="C137" t="str">
            <v>No of MB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2.2222222222222222E-3</v>
          </cell>
          <cell r="M137">
            <v>2.2222222222222222E-3</v>
          </cell>
          <cell r="N137">
            <v>0</v>
          </cell>
          <cell r="O137">
            <v>0</v>
          </cell>
          <cell r="P137">
            <v>0</v>
          </cell>
        </row>
        <row r="138">
          <cell r="A138" t="str">
            <v>M405_2G</v>
          </cell>
          <cell r="B138" t="str">
            <v>Visitors roaming (outgoing) - Voice - 2G</v>
          </cell>
          <cell r="C138" t="str">
            <v>Minutes</v>
          </cell>
          <cell r="D138">
            <v>7444580</v>
          </cell>
          <cell r="E138">
            <v>15807324.483325001</v>
          </cell>
          <cell r="F138">
            <v>1.0803867634207449</v>
          </cell>
          <cell r="G138">
            <v>0.33333333333333331</v>
          </cell>
          <cell r="H138">
            <v>8043025.6912268093</v>
          </cell>
          <cell r="I138">
            <v>15487605.69122681</v>
          </cell>
          <cell r="J138">
            <v>20969859.713733938</v>
          </cell>
          <cell r="K138">
            <v>8842.2261552421351</v>
          </cell>
          <cell r="L138">
            <v>2.6666666666666668E-4</v>
          </cell>
          <cell r="M138">
            <v>7.0333333333333337E-4</v>
          </cell>
          <cell r="N138">
            <v>2.3579269747312361</v>
          </cell>
          <cell r="O138">
            <v>6.2190323958536355</v>
          </cell>
          <cell r="P138">
            <v>15487605.69122681</v>
          </cell>
        </row>
        <row r="139">
          <cell r="A139" t="str">
            <v>M406_2G</v>
          </cell>
          <cell r="B139" t="str">
            <v>Visitors roaming (outgoing) - SMS - 2G</v>
          </cell>
          <cell r="C139" t="str">
            <v>SMS</v>
          </cell>
          <cell r="D139">
            <v>16356544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16356544</v>
          </cell>
          <cell r="J139">
            <v>0</v>
          </cell>
          <cell r="K139">
            <v>3930.4238972266494</v>
          </cell>
          <cell r="L139">
            <v>3.333333333333333E-7</v>
          </cell>
          <cell r="M139">
            <v>3.333333333333333E-7</v>
          </cell>
          <cell r="N139">
            <v>1.3101412990755496E-3</v>
          </cell>
          <cell r="O139">
            <v>1.3101412990755496E-3</v>
          </cell>
          <cell r="P139">
            <v>0</v>
          </cell>
        </row>
        <row r="140">
          <cell r="A140" t="str">
            <v>M405_3G</v>
          </cell>
          <cell r="B140" t="str">
            <v>Visitors roaming (outgoing) - Voice - 3G</v>
          </cell>
          <cell r="C140" t="str">
            <v>Minutes</v>
          </cell>
          <cell r="D140">
            <v>0</v>
          </cell>
          <cell r="E140">
            <v>0</v>
          </cell>
          <cell r="F140">
            <v>1.0803867634207449</v>
          </cell>
          <cell r="G140">
            <v>0.33333333333333331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2.0333333333333331E-4</v>
          </cell>
          <cell r="M140">
            <v>7.0333333333333337E-4</v>
          </cell>
          <cell r="N140">
            <v>0</v>
          </cell>
          <cell r="O140">
            <v>0</v>
          </cell>
          <cell r="P140">
            <v>0</v>
          </cell>
        </row>
        <row r="141">
          <cell r="A141" t="str">
            <v>M406_3G</v>
          </cell>
          <cell r="B141" t="str">
            <v>Visitors roaming (outgoing) - SMS - 3G</v>
          </cell>
          <cell r="C141" t="str">
            <v>SMS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3.333333333333333E-7</v>
          </cell>
          <cell r="M141">
            <v>3.333333333333333E-7</v>
          </cell>
          <cell r="N141">
            <v>0</v>
          </cell>
          <cell r="O141">
            <v>0</v>
          </cell>
          <cell r="P141">
            <v>0</v>
          </cell>
        </row>
        <row r="322">
          <cell r="D322">
            <v>503600.79189492902</v>
          </cell>
        </row>
        <row r="328">
          <cell r="D328">
            <v>1232.0002513098891</v>
          </cell>
        </row>
        <row r="336">
          <cell r="C336">
            <v>0.99501232212636215</v>
          </cell>
          <cell r="D336">
            <v>9.3562878270123703E-2</v>
          </cell>
        </row>
      </sheetData>
      <sheetData sheetId="12" refreshError="1">
        <row r="15">
          <cell r="B15" t="str">
            <v>Equipment</v>
          </cell>
          <cell r="C15" t="str">
            <v>Unit Cost</v>
          </cell>
          <cell r="D15" t="str">
            <v>Asset Life (Years)</v>
          </cell>
          <cell r="E15" t="str">
            <v>Asset Price Inflation</v>
          </cell>
          <cell r="F15" t="str">
            <v>Time to build the asset (Years)</v>
          </cell>
          <cell r="G15" t="str">
            <v>Vendor credit period (Years)</v>
          </cell>
        </row>
        <row r="16">
          <cell r="B16" t="str">
            <v>TRX</v>
          </cell>
          <cell r="C16">
            <v>3448.5517408161872</v>
          </cell>
          <cell r="D16">
            <v>7</v>
          </cell>
          <cell r="E16">
            <v>-1.9951430240708889E-2</v>
          </cell>
          <cell r="F16">
            <v>0.25</v>
          </cell>
          <cell r="G16">
            <v>0.125</v>
          </cell>
        </row>
        <row r="17">
          <cell r="B17" t="str">
            <v>RBS</v>
          </cell>
          <cell r="C17">
            <v>22013.045413310734</v>
          </cell>
          <cell r="D17">
            <v>7</v>
          </cell>
          <cell r="E17">
            <v>-1.9951430240708889E-2</v>
          </cell>
          <cell r="F17">
            <v>0.25</v>
          </cell>
          <cell r="G17">
            <v>0.125</v>
          </cell>
        </row>
        <row r="18">
          <cell r="B18" t="str">
            <v>Site acquisition</v>
          </cell>
          <cell r="C18">
            <v>1000</v>
          </cell>
          <cell r="D18">
            <v>10</v>
          </cell>
          <cell r="E18">
            <v>5.9943100905350821E-3</v>
          </cell>
          <cell r="F18">
            <v>0</v>
          </cell>
          <cell r="G18">
            <v>0.125</v>
          </cell>
        </row>
        <row r="19">
          <cell r="B19" t="str">
            <v>Tower</v>
          </cell>
          <cell r="C19">
            <v>82453.899983930096</v>
          </cell>
          <cell r="D19">
            <v>10</v>
          </cell>
          <cell r="E19">
            <v>5.9943100905350821E-3</v>
          </cell>
          <cell r="F19">
            <v>0</v>
          </cell>
          <cell r="G19">
            <v>0.125</v>
          </cell>
        </row>
        <row r="20">
          <cell r="B20" t="str">
            <v>Rooftop structure</v>
          </cell>
          <cell r="C20">
            <v>20732.381278289475</v>
          </cell>
          <cell r="D20">
            <v>7</v>
          </cell>
          <cell r="E20">
            <v>5.9943100905350821E-3</v>
          </cell>
          <cell r="F20">
            <v>0.25</v>
          </cell>
          <cell r="G20">
            <v>0.125</v>
          </cell>
        </row>
        <row r="21">
          <cell r="B21" t="str">
            <v>Antenna</v>
          </cell>
          <cell r="C21">
            <v>748.8721809657784</v>
          </cell>
          <cell r="D21">
            <v>7</v>
          </cell>
          <cell r="E21">
            <v>5.9943100905350821E-3</v>
          </cell>
          <cell r="F21">
            <v>0</v>
          </cell>
          <cell r="G21">
            <v>0.125</v>
          </cell>
        </row>
        <row r="22">
          <cell r="B22" t="str">
            <v>BSC</v>
          </cell>
          <cell r="C22">
            <v>1613466.2223923022</v>
          </cell>
          <cell r="D22">
            <v>7</v>
          </cell>
          <cell r="E22">
            <v>-1.5941797417836745E-2</v>
          </cell>
          <cell r="F22">
            <v>0.25</v>
          </cell>
          <cell r="G22">
            <v>0.125</v>
          </cell>
        </row>
        <row r="23">
          <cell r="B23" t="str">
            <v>Core sites</v>
          </cell>
          <cell r="C23">
            <v>3900000</v>
          </cell>
          <cell r="D23">
            <v>10</v>
          </cell>
          <cell r="E23">
            <v>5.9943100905350821E-3</v>
          </cell>
          <cell r="F23">
            <v>0.25</v>
          </cell>
          <cell r="G23">
            <v>0.125</v>
          </cell>
        </row>
        <row r="24">
          <cell r="B24" t="str">
            <v>MSS</v>
          </cell>
          <cell r="C24">
            <v>1156078.4423152709</v>
          </cell>
          <cell r="D24">
            <v>7</v>
          </cell>
          <cell r="E24">
            <v>-1.5941797417836745E-2</v>
          </cell>
          <cell r="F24">
            <v>0.25</v>
          </cell>
          <cell r="G24">
            <v>0.125</v>
          </cell>
        </row>
        <row r="25">
          <cell r="B25" t="str">
            <v>MSS - 1 Million subscriber licences</v>
          </cell>
          <cell r="C25">
            <v>3079135.295278436</v>
          </cell>
          <cell r="D25">
            <v>7</v>
          </cell>
          <cell r="E25">
            <v>-1.5941797417836745E-2</v>
          </cell>
          <cell r="F25">
            <v>0</v>
          </cell>
          <cell r="G25">
            <v>0.125</v>
          </cell>
        </row>
        <row r="26">
          <cell r="B26" t="str">
            <v>STP</v>
          </cell>
          <cell r="C26">
            <v>7625746.9501686273</v>
          </cell>
          <cell r="D26">
            <v>7</v>
          </cell>
          <cell r="E26">
            <v>-1.5941797417836745E-2</v>
          </cell>
          <cell r="F26">
            <v>0.25</v>
          </cell>
          <cell r="G26">
            <v>0.125</v>
          </cell>
        </row>
        <row r="27">
          <cell r="B27" t="str">
            <v>HLR / FNR</v>
          </cell>
          <cell r="C27">
            <v>0.65595795833333337</v>
          </cell>
          <cell r="D27">
            <v>3</v>
          </cell>
          <cell r="E27">
            <v>-1.5989738309597157E-2</v>
          </cell>
          <cell r="F27">
            <v>0.25</v>
          </cell>
          <cell r="G27">
            <v>0.125</v>
          </cell>
        </row>
        <row r="28">
          <cell r="B28" t="str">
            <v>MGW</v>
          </cell>
          <cell r="C28">
            <v>1773411.7273180215</v>
          </cell>
          <cell r="D28">
            <v>7</v>
          </cell>
          <cell r="E28">
            <v>-4.5809435042491131E-2</v>
          </cell>
          <cell r="F28">
            <v>0.25</v>
          </cell>
          <cell r="G28">
            <v>0.125</v>
          </cell>
        </row>
        <row r="29">
          <cell r="B29" t="str">
            <v>IN / SCP</v>
          </cell>
          <cell r="C29">
            <v>5165255.6683612503</v>
          </cell>
          <cell r="D29">
            <v>7</v>
          </cell>
          <cell r="E29">
            <v>-4.5809435042491131E-2</v>
          </cell>
          <cell r="F29">
            <v>0.25</v>
          </cell>
          <cell r="G29">
            <v>0.125</v>
          </cell>
        </row>
        <row r="30">
          <cell r="B30" t="str">
            <v>Alcatel 7750 Chassis/common cards</v>
          </cell>
          <cell r="C30">
            <v>26910.456587972225</v>
          </cell>
          <cell r="D30">
            <v>7</v>
          </cell>
          <cell r="E30">
            <v>-4.5809435042491131E-2</v>
          </cell>
          <cell r="F30">
            <v>0.25</v>
          </cell>
          <cell r="G30">
            <v>0.125</v>
          </cell>
        </row>
        <row r="31">
          <cell r="B31" t="str">
            <v>Alcatel 7750 10 GiGE Host&amp;Linecard</v>
          </cell>
          <cell r="C31">
            <v>49177.168136250002</v>
          </cell>
          <cell r="D31">
            <v>7</v>
          </cell>
          <cell r="E31">
            <v>-4.5809435042491131E-2</v>
          </cell>
          <cell r="F31">
            <v>0.25</v>
          </cell>
          <cell r="G31">
            <v>0.125</v>
          </cell>
        </row>
        <row r="32">
          <cell r="B32" t="str">
            <v>Alcatel 7750 GiGE Host&amp;Linecard</v>
          </cell>
          <cell r="C32">
            <v>49177.168136250002</v>
          </cell>
          <cell r="D32">
            <v>7</v>
          </cell>
          <cell r="E32">
            <v>-4.5809435042491131E-2</v>
          </cell>
          <cell r="F32">
            <v>0.25</v>
          </cell>
          <cell r="G32">
            <v>0.125</v>
          </cell>
        </row>
        <row r="33">
          <cell r="B33" t="str">
            <v>Alcatel 7750 STM-1 Host&amp;Linecard</v>
          </cell>
          <cell r="C33">
            <v>75576.414822027786</v>
          </cell>
          <cell r="D33">
            <v>7</v>
          </cell>
          <cell r="E33">
            <v>-4.5809435042491131E-2</v>
          </cell>
          <cell r="F33">
            <v>0.25</v>
          </cell>
          <cell r="G33">
            <v>0.125</v>
          </cell>
        </row>
        <row r="34">
          <cell r="B34" t="str">
            <v>Alcatel 7750 Channelised STM-1 Host&amp;Linecard</v>
          </cell>
          <cell r="C34">
            <v>58219.767244527786</v>
          </cell>
          <cell r="D34">
            <v>7</v>
          </cell>
          <cell r="E34">
            <v>-4.5809435042491131E-2</v>
          </cell>
          <cell r="F34">
            <v>0.25</v>
          </cell>
          <cell r="G34">
            <v>0.125</v>
          </cell>
        </row>
        <row r="35">
          <cell r="B35" t="str">
            <v>Aggregation Switch Chassis/common cards</v>
          </cell>
          <cell r="C35">
            <v>32405.197752277778</v>
          </cell>
          <cell r="D35">
            <v>7</v>
          </cell>
          <cell r="E35">
            <v>-4.5809435042491131E-2</v>
          </cell>
          <cell r="F35">
            <v>0.25</v>
          </cell>
          <cell r="G35">
            <v>0.125</v>
          </cell>
        </row>
        <row r="36">
          <cell r="B36" t="str">
            <v>SMSC</v>
          </cell>
          <cell r="C36">
            <v>4170330.3633734677</v>
          </cell>
          <cell r="D36">
            <v>7</v>
          </cell>
          <cell r="E36">
            <v>-4.5809435042491131E-2</v>
          </cell>
          <cell r="F36">
            <v>0.25</v>
          </cell>
          <cell r="G36">
            <v>0.125</v>
          </cell>
        </row>
        <row r="37">
          <cell r="B37" t="str">
            <v>VMS</v>
          </cell>
          <cell r="C37">
            <v>272441.20536111115</v>
          </cell>
          <cell r="D37">
            <v>7</v>
          </cell>
          <cell r="E37">
            <v>-4.5809435042491131E-2</v>
          </cell>
          <cell r="F37">
            <v>0.25</v>
          </cell>
          <cell r="G37">
            <v>0.125</v>
          </cell>
        </row>
        <row r="38">
          <cell r="B38" t="str">
            <v>SGSN</v>
          </cell>
          <cell r="C38">
            <v>2774519.7156034694</v>
          </cell>
          <cell r="D38">
            <v>7</v>
          </cell>
          <cell r="E38">
            <v>-4.5809435042491131E-2</v>
          </cell>
          <cell r="F38">
            <v>0.25</v>
          </cell>
          <cell r="G38">
            <v>0.125</v>
          </cell>
        </row>
        <row r="39">
          <cell r="B39" t="str">
            <v>GGSN</v>
          </cell>
          <cell r="C39">
            <v>1113049.0842276225</v>
          </cell>
          <cell r="D39">
            <v>7</v>
          </cell>
          <cell r="E39">
            <v>-4.5809435042491131E-2</v>
          </cell>
          <cell r="F39">
            <v>0.25</v>
          </cell>
          <cell r="G39">
            <v>0.125</v>
          </cell>
        </row>
        <row r="40">
          <cell r="B40" t="str">
            <v>MMSC</v>
          </cell>
          <cell r="C40">
            <v>320091.9374630542</v>
          </cell>
          <cell r="D40">
            <v>7</v>
          </cell>
          <cell r="E40">
            <v>-4.5809435042491131E-2</v>
          </cell>
          <cell r="F40">
            <v>0.25</v>
          </cell>
          <cell r="G40">
            <v>0.125</v>
          </cell>
        </row>
        <row r="41">
          <cell r="B41" t="str">
            <v>WAP</v>
          </cell>
          <cell r="C41">
            <v>1049535.3571651666</v>
          </cell>
          <cell r="D41">
            <v>7</v>
          </cell>
          <cell r="E41">
            <v>-4.5809435042491131E-2</v>
          </cell>
          <cell r="F41">
            <v>0.25</v>
          </cell>
          <cell r="G41">
            <v>0.125</v>
          </cell>
        </row>
        <row r="42">
          <cell r="B42" t="str">
            <v>IWIS/OPSC</v>
          </cell>
          <cell r="C42">
            <v>0</v>
          </cell>
          <cell r="D42">
            <v>7</v>
          </cell>
          <cell r="E42">
            <v>-4.5809435042491131E-2</v>
          </cell>
          <cell r="F42">
            <v>0.25</v>
          </cell>
          <cell r="G42">
            <v>0.125</v>
          </cell>
        </row>
        <row r="43">
          <cell r="B43" t="str">
            <v>CCN/MIEP</v>
          </cell>
          <cell r="C43">
            <v>2609864.3018738893</v>
          </cell>
          <cell r="D43">
            <v>7</v>
          </cell>
          <cell r="E43">
            <v>-4.5809435042491131E-2</v>
          </cell>
          <cell r="F43">
            <v>0.25</v>
          </cell>
          <cell r="G43">
            <v>0.125</v>
          </cell>
        </row>
        <row r="44">
          <cell r="B44" t="str">
            <v>OMM/OPSC</v>
          </cell>
          <cell r="C44">
            <v>423661.38002222223</v>
          </cell>
          <cell r="D44">
            <v>7</v>
          </cell>
          <cell r="E44">
            <v>-4.5809435042491131E-2</v>
          </cell>
          <cell r="F44">
            <v>0.25</v>
          </cell>
          <cell r="G44">
            <v>0.125</v>
          </cell>
        </row>
        <row r="45">
          <cell r="B45" t="str">
            <v>NodeB</v>
          </cell>
          <cell r="C45">
            <v>56856.488750774028</v>
          </cell>
          <cell r="D45">
            <v>7</v>
          </cell>
          <cell r="E45">
            <v>-4.5809435042491131E-2</v>
          </cell>
          <cell r="F45">
            <v>0.25</v>
          </cell>
          <cell r="G45">
            <v>0.125</v>
          </cell>
        </row>
        <row r="46">
          <cell r="B46" t="str">
            <v>RNC</v>
          </cell>
          <cell r="C46">
            <v>1683625.4263888891</v>
          </cell>
          <cell r="D46">
            <v>7</v>
          </cell>
          <cell r="E46">
            <v>-4.5809435042491131E-2</v>
          </cell>
          <cell r="F46">
            <v>0.25</v>
          </cell>
          <cell r="G46">
            <v>0.125</v>
          </cell>
        </row>
        <row r="49">
          <cell r="C49">
            <v>0.48705780845556512</v>
          </cell>
        </row>
        <row r="50">
          <cell r="C50">
            <v>0.51294219154443488</v>
          </cell>
        </row>
        <row r="52">
          <cell r="B52" t="str">
            <v>Transmission</v>
          </cell>
          <cell r="C52" t="str">
            <v>Unit Cost</v>
          </cell>
          <cell r="D52" t="str">
            <v>Asset Life (Years)</v>
          </cell>
          <cell r="E52" t="str">
            <v>Asset Price Inflation</v>
          </cell>
          <cell r="F52" t="str">
            <v>Time to build the asset (Years)</v>
          </cell>
          <cell r="G52" t="str">
            <v>Vendor credit period (Years)</v>
          </cell>
        </row>
        <row r="53">
          <cell r="B53" t="str">
            <v>Same Central - 2 Mb/s</v>
          </cell>
          <cell r="C53">
            <v>0</v>
          </cell>
          <cell r="D53">
            <v>3</v>
          </cell>
          <cell r="E53">
            <v>0</v>
          </cell>
          <cell r="F53">
            <v>0</v>
          </cell>
          <cell r="G53">
            <v>0.125</v>
          </cell>
        </row>
        <row r="54">
          <cell r="B54" t="str">
            <v>Same Central - 8 Mb/s</v>
          </cell>
          <cell r="C54">
            <v>0</v>
          </cell>
          <cell r="D54">
            <v>3</v>
          </cell>
          <cell r="E54">
            <v>0</v>
          </cell>
          <cell r="F54">
            <v>0</v>
          </cell>
          <cell r="G54">
            <v>0.125</v>
          </cell>
        </row>
        <row r="55">
          <cell r="B55" t="str">
            <v>Same Central - 34 Mb/s</v>
          </cell>
          <cell r="C55">
            <v>0</v>
          </cell>
          <cell r="D55">
            <v>3</v>
          </cell>
          <cell r="E55">
            <v>0</v>
          </cell>
          <cell r="F55">
            <v>0</v>
          </cell>
          <cell r="G55">
            <v>0.125</v>
          </cell>
        </row>
        <row r="56">
          <cell r="B56" t="str">
            <v>Same Central - 155 Mb/s</v>
          </cell>
          <cell r="C56">
            <v>0</v>
          </cell>
          <cell r="D56">
            <v>3</v>
          </cell>
          <cell r="E56">
            <v>0</v>
          </cell>
          <cell r="F56">
            <v>0</v>
          </cell>
          <cell r="G56">
            <v>0.125</v>
          </cell>
        </row>
        <row r="57">
          <cell r="B57" t="str">
            <v>Different Central - 2 Mb/s</v>
          </cell>
          <cell r="C57">
            <v>0</v>
          </cell>
          <cell r="D57">
            <v>3</v>
          </cell>
          <cell r="E57">
            <v>0</v>
          </cell>
          <cell r="F57">
            <v>0</v>
          </cell>
          <cell r="G57">
            <v>0.125</v>
          </cell>
        </row>
        <row r="58">
          <cell r="B58" t="str">
            <v>Different Central - 8 Mb/s</v>
          </cell>
          <cell r="C58">
            <v>0</v>
          </cell>
          <cell r="D58">
            <v>3</v>
          </cell>
          <cell r="E58">
            <v>0</v>
          </cell>
          <cell r="F58">
            <v>0</v>
          </cell>
          <cell r="G58">
            <v>0.125</v>
          </cell>
        </row>
        <row r="59">
          <cell r="B59" t="str">
            <v>Different Central - 34 Mb/s</v>
          </cell>
          <cell r="C59">
            <v>0</v>
          </cell>
          <cell r="D59">
            <v>3</v>
          </cell>
          <cell r="E59">
            <v>0</v>
          </cell>
          <cell r="F59">
            <v>0</v>
          </cell>
          <cell r="G59">
            <v>0.125</v>
          </cell>
        </row>
        <row r="60">
          <cell r="B60" t="str">
            <v>Different Central - 155 Mb/s</v>
          </cell>
          <cell r="C60">
            <v>0</v>
          </cell>
          <cell r="D60">
            <v>3</v>
          </cell>
          <cell r="E60">
            <v>0</v>
          </cell>
          <cell r="F60">
            <v>0</v>
          </cell>
          <cell r="G60">
            <v>0.125</v>
          </cell>
        </row>
        <row r="61">
          <cell r="B61" t="str">
            <v>Same Province - 2 Mb/s</v>
          </cell>
          <cell r="C61">
            <v>0</v>
          </cell>
          <cell r="D61">
            <v>3</v>
          </cell>
          <cell r="E61">
            <v>0</v>
          </cell>
          <cell r="F61">
            <v>0</v>
          </cell>
          <cell r="G61">
            <v>0.125</v>
          </cell>
        </row>
        <row r="62">
          <cell r="B62" t="str">
            <v>Same Province - 8 Mb/s</v>
          </cell>
          <cell r="C62">
            <v>0</v>
          </cell>
          <cell r="D62">
            <v>3</v>
          </cell>
          <cell r="E62">
            <v>0</v>
          </cell>
          <cell r="F62">
            <v>0</v>
          </cell>
          <cell r="G62">
            <v>0.125</v>
          </cell>
        </row>
        <row r="63">
          <cell r="B63" t="str">
            <v>Same Province - 34 Mb/s</v>
          </cell>
          <cell r="C63">
            <v>0</v>
          </cell>
          <cell r="D63">
            <v>3</v>
          </cell>
          <cell r="E63">
            <v>0</v>
          </cell>
          <cell r="F63">
            <v>0</v>
          </cell>
          <cell r="G63">
            <v>0.125</v>
          </cell>
        </row>
        <row r="64">
          <cell r="B64" t="str">
            <v>Same Province - 155 Mb/s</v>
          </cell>
          <cell r="C64">
            <v>0</v>
          </cell>
          <cell r="D64">
            <v>3</v>
          </cell>
          <cell r="E64">
            <v>0</v>
          </cell>
          <cell r="F64">
            <v>0</v>
          </cell>
          <cell r="G64">
            <v>0.125</v>
          </cell>
        </row>
        <row r="65">
          <cell r="B65" t="str">
            <v>Different Province - 2 Mb/s</v>
          </cell>
          <cell r="C65">
            <v>0</v>
          </cell>
          <cell r="D65">
            <v>3</v>
          </cell>
          <cell r="E65">
            <v>0</v>
          </cell>
          <cell r="F65">
            <v>0</v>
          </cell>
          <cell r="G65">
            <v>0.125</v>
          </cell>
        </row>
        <row r="66">
          <cell r="B66" t="str">
            <v>Different Province - 8 Mb/s</v>
          </cell>
          <cell r="C66">
            <v>0</v>
          </cell>
          <cell r="D66">
            <v>3</v>
          </cell>
          <cell r="E66">
            <v>0</v>
          </cell>
          <cell r="F66">
            <v>0</v>
          </cell>
          <cell r="G66">
            <v>0.125</v>
          </cell>
        </row>
        <row r="67">
          <cell r="B67" t="str">
            <v>Different Province - 34 Mb/s</v>
          </cell>
          <cell r="C67">
            <v>0</v>
          </cell>
          <cell r="D67">
            <v>3</v>
          </cell>
          <cell r="E67">
            <v>0</v>
          </cell>
          <cell r="F67">
            <v>0</v>
          </cell>
          <cell r="G67">
            <v>0.125</v>
          </cell>
        </row>
        <row r="68">
          <cell r="B68" t="str">
            <v>Different Province - 155 Mb/s</v>
          </cell>
          <cell r="C68">
            <v>0</v>
          </cell>
          <cell r="D68">
            <v>3</v>
          </cell>
          <cell r="E68">
            <v>0</v>
          </cell>
          <cell r="F68">
            <v>0</v>
          </cell>
          <cell r="G68">
            <v>0.125</v>
          </cell>
        </row>
        <row r="69">
          <cell r="B69" t="str">
            <v>Microwave equipment</v>
          </cell>
          <cell r="C69">
            <v>21797.82017885942</v>
          </cell>
          <cell r="D69">
            <v>7</v>
          </cell>
          <cell r="E69">
            <v>-4.5596924012103135E-2</v>
          </cell>
          <cell r="F69">
            <v>0.25</v>
          </cell>
          <cell r="G69">
            <v>0.125</v>
          </cell>
        </row>
        <row r="70">
          <cell r="B70" t="str">
            <v>OMS 1260 Chassis/common cards</v>
          </cell>
          <cell r="C70">
            <v>13119.159166666666</v>
          </cell>
          <cell r="D70">
            <v>7</v>
          </cell>
          <cell r="E70">
            <v>-4.5809435042491131E-2</v>
          </cell>
          <cell r="F70">
            <v>0.25</v>
          </cell>
          <cell r="G70">
            <v>0.125</v>
          </cell>
        </row>
        <row r="71">
          <cell r="B71" t="str">
            <v>OMS 1260 STM-1 Card</v>
          </cell>
          <cell r="C71">
            <v>1749.2212222222222</v>
          </cell>
          <cell r="D71">
            <v>7</v>
          </cell>
          <cell r="E71">
            <v>-4.5809435042491131E-2</v>
          </cell>
          <cell r="F71">
            <v>0.25</v>
          </cell>
          <cell r="G71">
            <v>0.125</v>
          </cell>
        </row>
        <row r="72">
          <cell r="B72" t="str">
            <v>OMS 1260 E1 Card</v>
          </cell>
          <cell r="C72">
            <v>2186.5265277777776</v>
          </cell>
          <cell r="D72">
            <v>7</v>
          </cell>
          <cell r="E72">
            <v>-4.5809435042491131E-2</v>
          </cell>
          <cell r="F72">
            <v>0.25</v>
          </cell>
          <cell r="G72">
            <v>0.125</v>
          </cell>
        </row>
        <row r="73">
          <cell r="B73" t="str">
            <v>OMS 1664 Chassis/common cards</v>
          </cell>
          <cell r="C73">
            <v>15305.685694444444</v>
          </cell>
          <cell r="D73">
            <v>7</v>
          </cell>
          <cell r="E73">
            <v>-4.5809435042491131E-2</v>
          </cell>
          <cell r="F73">
            <v>0.25</v>
          </cell>
          <cell r="G73">
            <v>0.125</v>
          </cell>
        </row>
        <row r="74">
          <cell r="B74" t="str">
            <v>OMS 1664 STM-16 Card</v>
          </cell>
          <cell r="C74">
            <v>2915.3687037037039</v>
          </cell>
          <cell r="D74">
            <v>7</v>
          </cell>
          <cell r="E74">
            <v>-4.5809435042491131E-2</v>
          </cell>
          <cell r="F74">
            <v>0.25</v>
          </cell>
          <cell r="G74">
            <v>0.125</v>
          </cell>
        </row>
        <row r="75">
          <cell r="B75" t="str">
            <v>OME 6100 Chassis/common cards</v>
          </cell>
          <cell r="C75">
            <v>60065.341402407408</v>
          </cell>
          <cell r="D75">
            <v>7</v>
          </cell>
          <cell r="E75">
            <v>-4.5809435042491131E-2</v>
          </cell>
          <cell r="F75">
            <v>0.25</v>
          </cell>
          <cell r="G75">
            <v>0.125</v>
          </cell>
        </row>
        <row r="76">
          <cell r="B76" t="str">
            <v>OME 6100 STM-1 Card</v>
          </cell>
          <cell r="C76">
            <v>3663.1607762037038</v>
          </cell>
          <cell r="D76">
            <v>7</v>
          </cell>
          <cell r="E76">
            <v>-4.5809435042491131E-2</v>
          </cell>
          <cell r="F76">
            <v>0.25</v>
          </cell>
          <cell r="G76">
            <v>0.125</v>
          </cell>
        </row>
        <row r="77">
          <cell r="B77" t="str">
            <v>OME 6100 E1 Card</v>
          </cell>
          <cell r="C77">
            <v>2186.5265277777776</v>
          </cell>
          <cell r="D77">
            <v>7</v>
          </cell>
          <cell r="E77">
            <v>-4.5809435042491131E-2</v>
          </cell>
          <cell r="F77">
            <v>0.25</v>
          </cell>
          <cell r="G77">
            <v>0.125</v>
          </cell>
        </row>
        <row r="78">
          <cell r="B78" t="str">
            <v>OME 6500 Chassis/common cards</v>
          </cell>
          <cell r="C78">
            <v>35859.035055555556</v>
          </cell>
          <cell r="D78">
            <v>7</v>
          </cell>
          <cell r="E78">
            <v>-4.5809435042491131E-2</v>
          </cell>
          <cell r="F78">
            <v>0.25</v>
          </cell>
          <cell r="G78">
            <v>0.125</v>
          </cell>
        </row>
        <row r="79">
          <cell r="B79" t="str">
            <v>OME 6500 STM-64 Card</v>
          </cell>
          <cell r="C79">
            <v>21136.423101851851</v>
          </cell>
          <cell r="D79">
            <v>7</v>
          </cell>
          <cell r="E79">
            <v>-4.5809435042491131E-2</v>
          </cell>
          <cell r="F79">
            <v>0.25</v>
          </cell>
          <cell r="G79">
            <v>0.125</v>
          </cell>
        </row>
        <row r="80">
          <cell r="B80" t="str">
            <v>ADM-STM1</v>
          </cell>
          <cell r="C80">
            <v>493.1875</v>
          </cell>
          <cell r="D80">
            <v>7</v>
          </cell>
          <cell r="E80">
            <v>-1.5989738309597157E-2</v>
          </cell>
          <cell r="F80">
            <v>0.25</v>
          </cell>
          <cell r="G80">
            <v>0.125</v>
          </cell>
        </row>
        <row r="81">
          <cell r="B81" t="str">
            <v>ADM-STM4</v>
          </cell>
          <cell r="C81">
            <v>872.5625</v>
          </cell>
          <cell r="D81">
            <v>7</v>
          </cell>
          <cell r="E81">
            <v>-1.5989738309597157E-2</v>
          </cell>
          <cell r="F81">
            <v>0.25</v>
          </cell>
          <cell r="G81">
            <v>0.125</v>
          </cell>
        </row>
        <row r="82">
          <cell r="B82" t="str">
            <v>ADM-STM16</v>
          </cell>
          <cell r="C82">
            <v>6070</v>
          </cell>
          <cell r="D82">
            <v>7</v>
          </cell>
          <cell r="E82">
            <v>-1.5989738309597157E-2</v>
          </cell>
          <cell r="F82">
            <v>0.25</v>
          </cell>
          <cell r="G82">
            <v>0.125</v>
          </cell>
        </row>
        <row r="83">
          <cell r="B83" t="str">
            <v>ADM-STM32</v>
          </cell>
          <cell r="C83">
            <v>0</v>
          </cell>
          <cell r="D83">
            <v>7</v>
          </cell>
          <cell r="E83">
            <v>-1.5989738309597157E-2</v>
          </cell>
          <cell r="F83">
            <v>0.25</v>
          </cell>
          <cell r="G83">
            <v>0.125</v>
          </cell>
        </row>
        <row r="84">
          <cell r="B84" t="str">
            <v>DXC</v>
          </cell>
          <cell r="C84">
            <v>311917.81589999999</v>
          </cell>
          <cell r="D84">
            <v>7</v>
          </cell>
          <cell r="E84">
            <v>-1.5989738309597157E-2</v>
          </cell>
          <cell r="F84">
            <v>0.25</v>
          </cell>
          <cell r="G84">
            <v>0.125</v>
          </cell>
        </row>
      </sheetData>
      <sheetData sheetId="13" refreshError="1"/>
      <sheetData sheetId="14" refreshError="1">
        <row r="10">
          <cell r="C10" t="str">
            <v>NE01</v>
          </cell>
          <cell r="D10" t="str">
            <v>NE02</v>
          </cell>
          <cell r="E10" t="str">
            <v>NE03</v>
          </cell>
          <cell r="F10" t="str">
            <v>NE04</v>
          </cell>
          <cell r="G10" t="str">
            <v>NE05</v>
          </cell>
          <cell r="H10" t="str">
            <v>NE06</v>
          </cell>
          <cell r="I10" t="str">
            <v>NE07</v>
          </cell>
          <cell r="J10" t="str">
            <v>NE08</v>
          </cell>
          <cell r="K10" t="str">
            <v>NE09</v>
          </cell>
          <cell r="L10" t="str">
            <v>NE10</v>
          </cell>
          <cell r="M10" t="str">
            <v>NE11</v>
          </cell>
          <cell r="N10" t="str">
            <v>NE12</v>
          </cell>
          <cell r="O10" t="str">
            <v>NE13</v>
          </cell>
          <cell r="P10" t="str">
            <v>NE14</v>
          </cell>
          <cell r="Q10" t="str">
            <v>NE15</v>
          </cell>
          <cell r="R10" t="str">
            <v>NE16</v>
          </cell>
          <cell r="S10" t="str">
            <v>NE17</v>
          </cell>
          <cell r="T10" t="str">
            <v>NE18</v>
          </cell>
          <cell r="U10" t="str">
            <v>NE19</v>
          </cell>
          <cell r="V10" t="str">
            <v>NE20</v>
          </cell>
          <cell r="W10" t="str">
            <v>NE21</v>
          </cell>
          <cell r="X10" t="str">
            <v>NE22</v>
          </cell>
          <cell r="Y10" t="str">
            <v>NE23</v>
          </cell>
          <cell r="Z10" t="str">
            <v>NE24</v>
          </cell>
        </row>
        <row r="11">
          <cell r="A11" t="str">
            <v>ID</v>
          </cell>
          <cell r="B11" t="str">
            <v>Service</v>
          </cell>
          <cell r="C11" t="str">
            <v>BTS</v>
          </cell>
          <cell r="D11" t="str">
            <v>BSC</v>
          </cell>
          <cell r="E11" t="str">
            <v>MSS</v>
          </cell>
          <cell r="F11" t="str">
            <v>STP</v>
          </cell>
          <cell r="G11" t="str">
            <v>HLR / FNR</v>
          </cell>
          <cell r="H11" t="str">
            <v>MGW</v>
          </cell>
          <cell r="I11" t="str">
            <v>IN / SCP</v>
          </cell>
          <cell r="J11" t="str">
            <v>BTS-BSC</v>
          </cell>
          <cell r="K11" t="str">
            <v>BSC-MGW</v>
          </cell>
          <cell r="L11" t="str">
            <v>IP BACKBONE</v>
          </cell>
          <cell r="M11" t="str">
            <v>SMSC</v>
          </cell>
          <cell r="N11" t="str">
            <v>VMS</v>
          </cell>
          <cell r="O11" t="str">
            <v>SGSN</v>
          </cell>
          <cell r="P11" t="str">
            <v>GGSN</v>
          </cell>
          <cell r="Q11" t="str">
            <v>MMSC</v>
          </cell>
          <cell r="R11" t="str">
            <v>WAP</v>
          </cell>
          <cell r="S11" t="str">
            <v>BSC-SGSN</v>
          </cell>
          <cell r="T11" t="str">
            <v>IWIS/OPSC</v>
          </cell>
          <cell r="U11" t="str">
            <v>CCN/MIEP</v>
          </cell>
          <cell r="V11" t="str">
            <v>OMM/OPSC</v>
          </cell>
          <cell r="W11" t="str">
            <v>NodeB</v>
          </cell>
          <cell r="X11" t="str">
            <v>RNC</v>
          </cell>
          <cell r="Y11" t="str">
            <v>NodeB-RNC</v>
          </cell>
          <cell r="Z11" t="str">
            <v>RNC-MGW</v>
          </cell>
        </row>
        <row r="12">
          <cell r="A12" t="str">
            <v>M001_2G</v>
          </cell>
          <cell r="B12" t="str">
            <v>Postpaid monthly rental - 2G</v>
          </cell>
        </row>
        <row r="13">
          <cell r="A13" t="str">
            <v>M001_3G</v>
          </cell>
          <cell r="B13" t="str">
            <v>Postpaid monthly rental - 3G</v>
          </cell>
        </row>
        <row r="14">
          <cell r="A14" t="str">
            <v>M002_2G</v>
          </cell>
          <cell r="B14" t="str">
            <v>Postpaid monthly rental (Data) - 2G</v>
          </cell>
        </row>
        <row r="15">
          <cell r="A15" t="str">
            <v>M002_3G</v>
          </cell>
          <cell r="B15" t="str">
            <v>Postpaid monthly rental (Data) - 3G</v>
          </cell>
        </row>
        <row r="16">
          <cell r="A16" t="str">
            <v>M003_2G</v>
          </cell>
          <cell r="B16" t="str">
            <v>Calls to other domestic mobile networks - 2G - Postpaid</v>
          </cell>
          <cell r="C16">
            <v>1</v>
          </cell>
          <cell r="D16">
            <v>1</v>
          </cell>
          <cell r="E16">
            <v>1</v>
          </cell>
          <cell r="F16">
            <v>1</v>
          </cell>
          <cell r="G16">
            <v>0</v>
          </cell>
          <cell r="H16">
            <v>1</v>
          </cell>
          <cell r="I16">
            <v>0</v>
          </cell>
          <cell r="J16">
            <v>1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M003_3G</v>
          </cell>
          <cell r="B17" t="str">
            <v>Calls to other domestic mobile networks - 3G - Postpaid</v>
          </cell>
          <cell r="C17">
            <v>0</v>
          </cell>
          <cell r="D17">
            <v>0</v>
          </cell>
          <cell r="E17">
            <v>1</v>
          </cell>
          <cell r="F17">
            <v>1</v>
          </cell>
          <cell r="G17">
            <v>0</v>
          </cell>
          <cell r="H17">
            <v>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</v>
          </cell>
          <cell r="X17">
            <v>1</v>
          </cell>
          <cell r="Y17">
            <v>1</v>
          </cell>
          <cell r="Z17">
            <v>1</v>
          </cell>
        </row>
        <row r="18">
          <cell r="A18" t="str">
            <v>M004_2G</v>
          </cell>
          <cell r="B18" t="str">
            <v>Calls to PSTN - 2G - Postpaid</v>
          </cell>
          <cell r="C18">
            <v>1</v>
          </cell>
          <cell r="D18">
            <v>1</v>
          </cell>
          <cell r="E18">
            <v>1</v>
          </cell>
          <cell r="F18">
            <v>1</v>
          </cell>
          <cell r="G18">
            <v>0</v>
          </cell>
          <cell r="H18">
            <v>1.85</v>
          </cell>
          <cell r="I18">
            <v>0</v>
          </cell>
          <cell r="J18">
            <v>1</v>
          </cell>
          <cell r="K18">
            <v>1</v>
          </cell>
          <cell r="L18">
            <v>0.85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M004_3G</v>
          </cell>
          <cell r="B19" t="str">
            <v>Calls to PSTN - 3G - Postpaid</v>
          </cell>
          <cell r="C19">
            <v>0</v>
          </cell>
          <cell r="D19">
            <v>0</v>
          </cell>
          <cell r="E19">
            <v>1</v>
          </cell>
          <cell r="F19">
            <v>1</v>
          </cell>
          <cell r="G19">
            <v>0</v>
          </cell>
          <cell r="H19">
            <v>1.85</v>
          </cell>
          <cell r="I19">
            <v>0</v>
          </cell>
          <cell r="J19">
            <v>0</v>
          </cell>
          <cell r="K19">
            <v>0</v>
          </cell>
          <cell r="L19">
            <v>0.85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1</v>
          </cell>
          <cell r="X19">
            <v>1</v>
          </cell>
          <cell r="Y19">
            <v>1</v>
          </cell>
          <cell r="Z19">
            <v>1</v>
          </cell>
        </row>
        <row r="20">
          <cell r="A20" t="str">
            <v>M005_2G</v>
          </cell>
          <cell r="B20" t="str">
            <v>Calls to international - 2G - Postpaid</v>
          </cell>
          <cell r="C20">
            <v>1</v>
          </cell>
          <cell r="D20">
            <v>1</v>
          </cell>
          <cell r="E20">
            <v>1</v>
          </cell>
          <cell r="F20">
            <v>1</v>
          </cell>
          <cell r="G20">
            <v>0</v>
          </cell>
          <cell r="H20">
            <v>1.9</v>
          </cell>
          <cell r="I20">
            <v>0</v>
          </cell>
          <cell r="J20">
            <v>1</v>
          </cell>
          <cell r="K20">
            <v>1</v>
          </cell>
          <cell r="L20">
            <v>0.9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M005_3G</v>
          </cell>
          <cell r="B21" t="str">
            <v>Calls to international - 3G - Postpaid</v>
          </cell>
          <cell r="C21">
            <v>0</v>
          </cell>
          <cell r="D21">
            <v>0</v>
          </cell>
          <cell r="E21">
            <v>1</v>
          </cell>
          <cell r="F21">
            <v>1</v>
          </cell>
          <cell r="G21">
            <v>0</v>
          </cell>
          <cell r="H21">
            <v>1.9</v>
          </cell>
          <cell r="I21">
            <v>0</v>
          </cell>
          <cell r="J21">
            <v>0</v>
          </cell>
          <cell r="K21">
            <v>0</v>
          </cell>
          <cell r="L21">
            <v>0.9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</v>
          </cell>
          <cell r="X21">
            <v>1</v>
          </cell>
          <cell r="Y21">
            <v>1</v>
          </cell>
          <cell r="Z21">
            <v>1</v>
          </cell>
        </row>
        <row r="22">
          <cell r="A22" t="str">
            <v>M006_2G</v>
          </cell>
          <cell r="B22" t="str">
            <v>Calls to own network - 2G - Postpaid</v>
          </cell>
          <cell r="C22">
            <v>2</v>
          </cell>
          <cell r="D22">
            <v>2</v>
          </cell>
          <cell r="E22">
            <v>1.7083333333333335</v>
          </cell>
          <cell r="F22">
            <v>1</v>
          </cell>
          <cell r="G22">
            <v>1</v>
          </cell>
          <cell r="H22">
            <v>1.85</v>
          </cell>
          <cell r="I22">
            <v>0</v>
          </cell>
          <cell r="J22">
            <v>2</v>
          </cell>
          <cell r="K22">
            <v>2</v>
          </cell>
          <cell r="L22">
            <v>0.85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M006_3G</v>
          </cell>
          <cell r="B23" t="str">
            <v>Calls to own network - 3G - Postpaid</v>
          </cell>
          <cell r="C23">
            <v>0</v>
          </cell>
          <cell r="D23">
            <v>0</v>
          </cell>
          <cell r="E23">
            <v>1.7083333333333335</v>
          </cell>
          <cell r="F23">
            <v>1</v>
          </cell>
          <cell r="G23">
            <v>1</v>
          </cell>
          <cell r="H23">
            <v>1.85</v>
          </cell>
          <cell r="I23">
            <v>0</v>
          </cell>
          <cell r="J23">
            <v>0</v>
          </cell>
          <cell r="K23">
            <v>0</v>
          </cell>
          <cell r="L23">
            <v>0.85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2</v>
          </cell>
          <cell r="X23">
            <v>2</v>
          </cell>
          <cell r="Y23">
            <v>2</v>
          </cell>
          <cell r="Z23">
            <v>2</v>
          </cell>
        </row>
        <row r="24">
          <cell r="A24" t="str">
            <v>M007_2G</v>
          </cell>
          <cell r="B24" t="str">
            <v>Calls to Customer Care - 2G - Postpaid</v>
          </cell>
          <cell r="C24">
            <v>1</v>
          </cell>
          <cell r="D24">
            <v>1</v>
          </cell>
          <cell r="E24">
            <v>1</v>
          </cell>
          <cell r="F24">
            <v>1</v>
          </cell>
          <cell r="G24">
            <v>0</v>
          </cell>
          <cell r="H24">
            <v>1.95</v>
          </cell>
          <cell r="I24">
            <v>0</v>
          </cell>
          <cell r="J24">
            <v>1</v>
          </cell>
          <cell r="K24">
            <v>1</v>
          </cell>
          <cell r="L24">
            <v>0.95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A25" t="str">
            <v>M007_3G</v>
          </cell>
          <cell r="B25" t="str">
            <v>Calls to Customer Care - 3G - Postpaid</v>
          </cell>
          <cell r="C25">
            <v>0</v>
          </cell>
          <cell r="D25">
            <v>0</v>
          </cell>
          <cell r="E25">
            <v>1</v>
          </cell>
          <cell r="F25">
            <v>1</v>
          </cell>
          <cell r="G25">
            <v>0</v>
          </cell>
          <cell r="H25">
            <v>1.95</v>
          </cell>
          <cell r="I25">
            <v>0</v>
          </cell>
          <cell r="J25">
            <v>0</v>
          </cell>
          <cell r="K25">
            <v>0</v>
          </cell>
          <cell r="L25">
            <v>0.95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1</v>
          </cell>
          <cell r="X25">
            <v>1</v>
          </cell>
          <cell r="Y25">
            <v>1</v>
          </cell>
          <cell r="Z25">
            <v>1</v>
          </cell>
        </row>
        <row r="26">
          <cell r="A26" t="str">
            <v>M008_2G</v>
          </cell>
          <cell r="B26" t="str">
            <v>Calls to Directory Enquiry - 2G - Postpaid</v>
          </cell>
          <cell r="C26">
            <v>1</v>
          </cell>
          <cell r="D26">
            <v>1</v>
          </cell>
          <cell r="E26">
            <v>1</v>
          </cell>
          <cell r="F26">
            <v>1</v>
          </cell>
          <cell r="G26">
            <v>0</v>
          </cell>
          <cell r="H26">
            <v>1.85</v>
          </cell>
          <cell r="I26">
            <v>0</v>
          </cell>
          <cell r="J26">
            <v>1</v>
          </cell>
          <cell r="K26">
            <v>1</v>
          </cell>
          <cell r="L26">
            <v>0.85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M008_3G</v>
          </cell>
          <cell r="B27" t="str">
            <v>Calls to Directory Enquiry - 3G - Postpaid</v>
          </cell>
          <cell r="C27">
            <v>0</v>
          </cell>
          <cell r="D27">
            <v>0</v>
          </cell>
          <cell r="E27">
            <v>1</v>
          </cell>
          <cell r="F27">
            <v>1</v>
          </cell>
          <cell r="G27">
            <v>0</v>
          </cell>
          <cell r="H27">
            <v>1.85</v>
          </cell>
          <cell r="I27">
            <v>0</v>
          </cell>
          <cell r="J27">
            <v>0</v>
          </cell>
          <cell r="K27">
            <v>0</v>
          </cell>
          <cell r="L27">
            <v>0.85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1</v>
          </cell>
          <cell r="X27">
            <v>1</v>
          </cell>
          <cell r="Y27">
            <v>1</v>
          </cell>
          <cell r="Z27">
            <v>1</v>
          </cell>
        </row>
        <row r="28">
          <cell r="A28" t="str">
            <v>M009_2G</v>
          </cell>
          <cell r="B28" t="str">
            <v>Calls to Emergency - 2G - Postpaid</v>
          </cell>
          <cell r="C28">
            <v>1</v>
          </cell>
          <cell r="D28">
            <v>1</v>
          </cell>
          <cell r="E28">
            <v>1</v>
          </cell>
          <cell r="F28">
            <v>1</v>
          </cell>
          <cell r="G28">
            <v>0</v>
          </cell>
          <cell r="H28">
            <v>1.85</v>
          </cell>
          <cell r="I28">
            <v>0</v>
          </cell>
          <cell r="J28">
            <v>1</v>
          </cell>
          <cell r="K28">
            <v>1</v>
          </cell>
          <cell r="L28">
            <v>0.85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M009_3G</v>
          </cell>
          <cell r="B29" t="str">
            <v>Calls to Emergency - 3G - Postpaid</v>
          </cell>
          <cell r="C29">
            <v>0</v>
          </cell>
          <cell r="D29">
            <v>0</v>
          </cell>
          <cell r="E29">
            <v>1</v>
          </cell>
          <cell r="F29">
            <v>1</v>
          </cell>
          <cell r="G29">
            <v>0</v>
          </cell>
          <cell r="H29">
            <v>1.85</v>
          </cell>
          <cell r="I29">
            <v>0</v>
          </cell>
          <cell r="J29">
            <v>0</v>
          </cell>
          <cell r="K29">
            <v>0</v>
          </cell>
          <cell r="L29">
            <v>0.85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1</v>
          </cell>
          <cell r="X29">
            <v>1</v>
          </cell>
          <cell r="Y29">
            <v>1</v>
          </cell>
          <cell r="Z29">
            <v>1</v>
          </cell>
        </row>
        <row r="30">
          <cell r="A30" t="str">
            <v>M010_2G</v>
          </cell>
          <cell r="B30" t="str">
            <v>Customers' Roaming outside Turkey (Voice) - 2G - Postpaid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M010_3G</v>
          </cell>
          <cell r="B31" t="str">
            <v>Customers' Roaming outside Turkey (Voice)  - 3G - Postpaid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A32" t="str">
            <v>M011_2G</v>
          </cell>
          <cell r="B32" t="str">
            <v>Voicemail retrievals - 2G - Postpaid</v>
          </cell>
          <cell r="C32">
            <v>1</v>
          </cell>
          <cell r="D32">
            <v>1</v>
          </cell>
          <cell r="E32">
            <v>1</v>
          </cell>
          <cell r="F32">
            <v>1</v>
          </cell>
          <cell r="G32">
            <v>0</v>
          </cell>
          <cell r="H32">
            <v>1.95</v>
          </cell>
          <cell r="I32">
            <v>0</v>
          </cell>
          <cell r="J32">
            <v>1</v>
          </cell>
          <cell r="K32">
            <v>1</v>
          </cell>
          <cell r="L32">
            <v>0.95</v>
          </cell>
          <cell r="M32">
            <v>0</v>
          </cell>
          <cell r="N32">
            <v>1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A33" t="str">
            <v>M011_3G</v>
          </cell>
          <cell r="B33" t="str">
            <v>Voicemail retrievals - 3G - Postpaid</v>
          </cell>
          <cell r="C33">
            <v>0</v>
          </cell>
          <cell r="D33">
            <v>0</v>
          </cell>
          <cell r="E33">
            <v>1</v>
          </cell>
          <cell r="F33">
            <v>1</v>
          </cell>
          <cell r="G33">
            <v>0</v>
          </cell>
          <cell r="H33">
            <v>1.95</v>
          </cell>
          <cell r="I33">
            <v>0</v>
          </cell>
          <cell r="J33">
            <v>0</v>
          </cell>
          <cell r="K33">
            <v>0</v>
          </cell>
          <cell r="L33">
            <v>0.95</v>
          </cell>
          <cell r="M33">
            <v>0</v>
          </cell>
          <cell r="N33">
            <v>1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1</v>
          </cell>
          <cell r="X33">
            <v>1</v>
          </cell>
          <cell r="Y33">
            <v>1</v>
          </cell>
          <cell r="Z33">
            <v>1</v>
          </cell>
        </row>
        <row r="34">
          <cell r="A34" t="str">
            <v>M012_2G</v>
          </cell>
          <cell r="B34" t="str">
            <v>SMS to other domestic networks - 2G - Postpaid</v>
          </cell>
          <cell r="C34">
            <v>1</v>
          </cell>
          <cell r="D34">
            <v>1</v>
          </cell>
          <cell r="E34">
            <v>1</v>
          </cell>
          <cell r="F34">
            <v>2</v>
          </cell>
          <cell r="G34">
            <v>0</v>
          </cell>
          <cell r="H34">
            <v>1</v>
          </cell>
          <cell r="I34">
            <v>0</v>
          </cell>
          <cell r="J34">
            <v>1</v>
          </cell>
          <cell r="K34">
            <v>1</v>
          </cell>
          <cell r="L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  <row r="35">
          <cell r="A35" t="str">
            <v>M012_3G</v>
          </cell>
          <cell r="B35" t="str">
            <v>SMS to other domestic networks - 3G - Postpaid</v>
          </cell>
          <cell r="C35">
            <v>0</v>
          </cell>
          <cell r="D35">
            <v>0</v>
          </cell>
          <cell r="E35">
            <v>1</v>
          </cell>
          <cell r="F35">
            <v>2</v>
          </cell>
          <cell r="G35">
            <v>0</v>
          </cell>
          <cell r="H35">
            <v>1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1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1</v>
          </cell>
          <cell r="X35">
            <v>1</v>
          </cell>
          <cell r="Y35">
            <v>1</v>
          </cell>
          <cell r="Z35">
            <v>1</v>
          </cell>
        </row>
        <row r="36">
          <cell r="A36" t="str">
            <v>M013_2G</v>
          </cell>
          <cell r="B36" t="str">
            <v>SMS to international - 2G - Postpaid</v>
          </cell>
          <cell r="C36">
            <v>1</v>
          </cell>
          <cell r="D36">
            <v>1</v>
          </cell>
          <cell r="E36">
            <v>1</v>
          </cell>
          <cell r="F36">
            <v>2</v>
          </cell>
          <cell r="G36">
            <v>0</v>
          </cell>
          <cell r="H36">
            <v>1</v>
          </cell>
          <cell r="I36">
            <v>0</v>
          </cell>
          <cell r="J36">
            <v>1</v>
          </cell>
          <cell r="K36">
            <v>1</v>
          </cell>
          <cell r="L36">
            <v>0</v>
          </cell>
          <cell r="M36">
            <v>1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A37" t="str">
            <v>M013_3G</v>
          </cell>
          <cell r="B37" t="str">
            <v>SMS to international - 3G - Postpaid</v>
          </cell>
          <cell r="C37">
            <v>0</v>
          </cell>
          <cell r="D37">
            <v>0</v>
          </cell>
          <cell r="E37">
            <v>1</v>
          </cell>
          <cell r="F37">
            <v>2</v>
          </cell>
          <cell r="G37">
            <v>0</v>
          </cell>
          <cell r="H37">
            <v>1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1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1</v>
          </cell>
          <cell r="X37">
            <v>1</v>
          </cell>
          <cell r="Y37">
            <v>1</v>
          </cell>
          <cell r="Z37">
            <v>1</v>
          </cell>
        </row>
        <row r="38">
          <cell r="A38" t="str">
            <v>M014_2G</v>
          </cell>
          <cell r="B38" t="str">
            <v>SMS to own network - 2G - Postpaid</v>
          </cell>
          <cell r="C38">
            <v>2</v>
          </cell>
          <cell r="D38">
            <v>2</v>
          </cell>
          <cell r="E38">
            <v>1.7083333333333335</v>
          </cell>
          <cell r="F38">
            <v>2</v>
          </cell>
          <cell r="G38">
            <v>1</v>
          </cell>
          <cell r="H38">
            <v>1.85</v>
          </cell>
          <cell r="I38">
            <v>0</v>
          </cell>
          <cell r="J38">
            <v>2</v>
          </cell>
          <cell r="K38">
            <v>2</v>
          </cell>
          <cell r="L38">
            <v>0.85</v>
          </cell>
          <cell r="M38">
            <v>1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A39" t="str">
            <v>M014_3G</v>
          </cell>
          <cell r="B39" t="str">
            <v>SMS to own network - 3G - Postpaid</v>
          </cell>
          <cell r="C39">
            <v>0</v>
          </cell>
          <cell r="D39">
            <v>0</v>
          </cell>
          <cell r="E39">
            <v>1.7083333333333335</v>
          </cell>
          <cell r="F39">
            <v>2</v>
          </cell>
          <cell r="G39">
            <v>1</v>
          </cell>
          <cell r="H39">
            <v>1.85</v>
          </cell>
          <cell r="I39">
            <v>0</v>
          </cell>
          <cell r="J39">
            <v>0</v>
          </cell>
          <cell r="K39">
            <v>0</v>
          </cell>
          <cell r="L39">
            <v>0.85</v>
          </cell>
          <cell r="M39">
            <v>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2</v>
          </cell>
          <cell r="X39">
            <v>2</v>
          </cell>
          <cell r="Y39">
            <v>2</v>
          </cell>
          <cell r="Z39">
            <v>2</v>
          </cell>
        </row>
        <row r="40">
          <cell r="A40" t="str">
            <v>M015_2G</v>
          </cell>
          <cell r="B40" t="str">
            <v>SMS - Customers' Roaming outside Turkey - 2G - Postpaid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</row>
        <row r="41">
          <cell r="A41" t="str">
            <v>M015_3G</v>
          </cell>
          <cell r="B41" t="str">
            <v>SMS - Customers' Roaming outside Turkey - 3G - Postpaid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A42" t="str">
            <v>M016_2G</v>
          </cell>
          <cell r="B42" t="str">
            <v>MMS - Picture - to own network - Postpaid</v>
          </cell>
          <cell r="C42">
            <v>2</v>
          </cell>
          <cell r="D42">
            <v>2</v>
          </cell>
          <cell r="E42">
            <v>0</v>
          </cell>
          <cell r="F42">
            <v>0</v>
          </cell>
          <cell r="G42">
            <v>1</v>
          </cell>
          <cell r="H42">
            <v>1.6438356164383561</v>
          </cell>
          <cell r="I42">
            <v>0</v>
          </cell>
          <cell r="J42">
            <v>2</v>
          </cell>
          <cell r="K42">
            <v>1.6438356164383561</v>
          </cell>
          <cell r="L42">
            <v>1.6438356164383561</v>
          </cell>
          <cell r="M42">
            <v>1</v>
          </cell>
          <cell r="N42">
            <v>0</v>
          </cell>
          <cell r="O42">
            <v>2</v>
          </cell>
          <cell r="P42">
            <v>2</v>
          </cell>
          <cell r="Q42">
            <v>1</v>
          </cell>
          <cell r="R42">
            <v>1</v>
          </cell>
          <cell r="S42">
            <v>0.35616438356164382</v>
          </cell>
          <cell r="T42">
            <v>1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A43" t="str">
            <v>M016_3G</v>
          </cell>
          <cell r="B43" t="str">
            <v>MMS - Picture - to own network - Postpaid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1</v>
          </cell>
          <cell r="H43">
            <v>1.6438356164383561</v>
          </cell>
          <cell r="I43">
            <v>0</v>
          </cell>
          <cell r="J43">
            <v>0</v>
          </cell>
          <cell r="K43">
            <v>0</v>
          </cell>
          <cell r="L43">
            <v>1.6438356164383561</v>
          </cell>
          <cell r="M43">
            <v>1</v>
          </cell>
          <cell r="N43">
            <v>0</v>
          </cell>
          <cell r="O43">
            <v>2</v>
          </cell>
          <cell r="P43">
            <v>2</v>
          </cell>
          <cell r="Q43">
            <v>1</v>
          </cell>
          <cell r="R43">
            <v>1</v>
          </cell>
          <cell r="S43">
            <v>0.35616438356164382</v>
          </cell>
          <cell r="T43">
            <v>1</v>
          </cell>
          <cell r="U43">
            <v>0</v>
          </cell>
          <cell r="V43">
            <v>0</v>
          </cell>
          <cell r="W43">
            <v>2</v>
          </cell>
          <cell r="X43">
            <v>2</v>
          </cell>
          <cell r="Y43">
            <v>2</v>
          </cell>
          <cell r="Z43">
            <v>1.6438356164383561</v>
          </cell>
        </row>
        <row r="44">
          <cell r="A44" t="str">
            <v>M017_2G</v>
          </cell>
          <cell r="B44" t="str">
            <v>MMS - Video - to own network - Postpaid</v>
          </cell>
          <cell r="C44">
            <v>2</v>
          </cell>
          <cell r="D44">
            <v>2</v>
          </cell>
          <cell r="E44">
            <v>0</v>
          </cell>
          <cell r="F44">
            <v>0</v>
          </cell>
          <cell r="G44">
            <v>1</v>
          </cell>
          <cell r="H44">
            <v>1.6438356164383561</v>
          </cell>
          <cell r="I44">
            <v>0</v>
          </cell>
          <cell r="J44">
            <v>2</v>
          </cell>
          <cell r="K44">
            <v>1.6438356164383561</v>
          </cell>
          <cell r="L44">
            <v>1.6438356164383561</v>
          </cell>
          <cell r="M44">
            <v>1</v>
          </cell>
          <cell r="N44">
            <v>0</v>
          </cell>
          <cell r="O44">
            <v>2</v>
          </cell>
          <cell r="P44">
            <v>2</v>
          </cell>
          <cell r="Q44">
            <v>1</v>
          </cell>
          <cell r="R44">
            <v>1</v>
          </cell>
          <cell r="S44">
            <v>0.35616438356164382</v>
          </cell>
          <cell r="T44">
            <v>1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5">
          <cell r="A45" t="str">
            <v>M017_3G</v>
          </cell>
          <cell r="B45" t="str">
            <v>MMS - Video - to own network - Postpaid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1</v>
          </cell>
          <cell r="H45">
            <v>1.6438356164383561</v>
          </cell>
          <cell r="I45">
            <v>0</v>
          </cell>
          <cell r="J45">
            <v>0</v>
          </cell>
          <cell r="K45">
            <v>0</v>
          </cell>
          <cell r="L45">
            <v>1.6438356164383561</v>
          </cell>
          <cell r="M45">
            <v>1</v>
          </cell>
          <cell r="N45">
            <v>0</v>
          </cell>
          <cell r="O45">
            <v>2</v>
          </cell>
          <cell r="P45">
            <v>2</v>
          </cell>
          <cell r="Q45">
            <v>1</v>
          </cell>
          <cell r="R45">
            <v>1</v>
          </cell>
          <cell r="S45">
            <v>0.35616438356164382</v>
          </cell>
          <cell r="T45">
            <v>1</v>
          </cell>
          <cell r="U45">
            <v>0</v>
          </cell>
          <cell r="V45">
            <v>0</v>
          </cell>
          <cell r="W45">
            <v>2</v>
          </cell>
          <cell r="X45">
            <v>2</v>
          </cell>
          <cell r="Y45">
            <v>2</v>
          </cell>
          <cell r="Z45">
            <v>1.6438356164383561</v>
          </cell>
        </row>
        <row r="46">
          <cell r="A46" t="str">
            <v>M018_2G</v>
          </cell>
          <cell r="B46" t="str">
            <v>MMS - Picture - to other networks - Postpaid</v>
          </cell>
          <cell r="C46">
            <v>1</v>
          </cell>
          <cell r="D46">
            <v>1</v>
          </cell>
          <cell r="E46">
            <v>0</v>
          </cell>
          <cell r="F46">
            <v>0</v>
          </cell>
          <cell r="G46">
            <v>0</v>
          </cell>
          <cell r="H46">
            <v>0.82191780821917804</v>
          </cell>
          <cell r="I46">
            <v>0</v>
          </cell>
          <cell r="J46">
            <v>1</v>
          </cell>
          <cell r="K46">
            <v>0.82191780821917804</v>
          </cell>
          <cell r="L46">
            <v>0.82191780821917804</v>
          </cell>
          <cell r="M46">
            <v>1</v>
          </cell>
          <cell r="N46">
            <v>0</v>
          </cell>
          <cell r="O46">
            <v>1</v>
          </cell>
          <cell r="P46">
            <v>1</v>
          </cell>
          <cell r="Q46">
            <v>1</v>
          </cell>
          <cell r="R46">
            <v>1</v>
          </cell>
          <cell r="S46">
            <v>0.17808219178082191</v>
          </cell>
          <cell r="T46">
            <v>1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M018_3G</v>
          </cell>
          <cell r="B47" t="str">
            <v>MMS - Picture - to other networks - Postpaid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0.82191780821917804</v>
          </cell>
          <cell r="I47">
            <v>0</v>
          </cell>
          <cell r="J47">
            <v>0</v>
          </cell>
          <cell r="K47">
            <v>0</v>
          </cell>
          <cell r="L47">
            <v>0.82191780821917804</v>
          </cell>
          <cell r="M47">
            <v>1</v>
          </cell>
          <cell r="N47">
            <v>0</v>
          </cell>
          <cell r="O47">
            <v>1</v>
          </cell>
          <cell r="P47">
            <v>1</v>
          </cell>
          <cell r="Q47">
            <v>1</v>
          </cell>
          <cell r="R47">
            <v>1</v>
          </cell>
          <cell r="S47">
            <v>0.17808219178082191</v>
          </cell>
          <cell r="T47">
            <v>1</v>
          </cell>
          <cell r="U47">
            <v>0</v>
          </cell>
          <cell r="V47">
            <v>0</v>
          </cell>
          <cell r="W47">
            <v>1</v>
          </cell>
          <cell r="X47">
            <v>1</v>
          </cell>
          <cell r="Y47">
            <v>1</v>
          </cell>
          <cell r="Z47">
            <v>0.82191780821917804</v>
          </cell>
        </row>
        <row r="48">
          <cell r="A48" t="str">
            <v>M019_2G</v>
          </cell>
          <cell r="B48" t="str">
            <v>MMS - Video - to other networks - Postpaid</v>
          </cell>
          <cell r="C48">
            <v>1</v>
          </cell>
          <cell r="D48">
            <v>1</v>
          </cell>
          <cell r="E48">
            <v>0</v>
          </cell>
          <cell r="F48">
            <v>0</v>
          </cell>
          <cell r="G48">
            <v>0</v>
          </cell>
          <cell r="H48">
            <v>0.82191780821917804</v>
          </cell>
          <cell r="I48">
            <v>0</v>
          </cell>
          <cell r="J48">
            <v>1</v>
          </cell>
          <cell r="K48">
            <v>0.82191780821917804</v>
          </cell>
          <cell r="L48">
            <v>0.82191780821917804</v>
          </cell>
          <cell r="M48">
            <v>1</v>
          </cell>
          <cell r="N48">
            <v>0</v>
          </cell>
          <cell r="O48">
            <v>1</v>
          </cell>
          <cell r="P48">
            <v>1</v>
          </cell>
          <cell r="Q48">
            <v>1</v>
          </cell>
          <cell r="R48">
            <v>1</v>
          </cell>
          <cell r="S48">
            <v>0.17808219178082191</v>
          </cell>
          <cell r="T48">
            <v>1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A49" t="str">
            <v>M019_3G</v>
          </cell>
          <cell r="B49" t="str">
            <v>MMS - Video - to other networks - Postpaid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0.82191780821917804</v>
          </cell>
          <cell r="I49">
            <v>0</v>
          </cell>
          <cell r="J49">
            <v>0</v>
          </cell>
          <cell r="K49">
            <v>0</v>
          </cell>
          <cell r="L49">
            <v>0.82191780821917804</v>
          </cell>
          <cell r="M49">
            <v>1</v>
          </cell>
          <cell r="N49">
            <v>0</v>
          </cell>
          <cell r="O49">
            <v>1</v>
          </cell>
          <cell r="P49">
            <v>1</v>
          </cell>
          <cell r="Q49">
            <v>1</v>
          </cell>
          <cell r="R49">
            <v>1</v>
          </cell>
          <cell r="S49">
            <v>0.17808219178082191</v>
          </cell>
          <cell r="T49">
            <v>1</v>
          </cell>
          <cell r="U49">
            <v>0</v>
          </cell>
          <cell r="V49">
            <v>0</v>
          </cell>
          <cell r="W49">
            <v>1</v>
          </cell>
          <cell r="X49">
            <v>1</v>
          </cell>
          <cell r="Y49">
            <v>1</v>
          </cell>
          <cell r="Z49">
            <v>0.82191780821917804</v>
          </cell>
        </row>
        <row r="50">
          <cell r="A50" t="str">
            <v>M020_2G</v>
          </cell>
          <cell r="B50" t="str">
            <v>GPRS - 2G - Postpaid</v>
          </cell>
          <cell r="C50">
            <v>1</v>
          </cell>
          <cell r="D50">
            <v>1</v>
          </cell>
          <cell r="E50">
            <v>0</v>
          </cell>
          <cell r="F50">
            <v>0</v>
          </cell>
          <cell r="G50">
            <v>0</v>
          </cell>
          <cell r="H50">
            <v>0.82191780821917804</v>
          </cell>
          <cell r="I50">
            <v>0</v>
          </cell>
          <cell r="J50">
            <v>1</v>
          </cell>
          <cell r="K50">
            <v>0.82191780821917804</v>
          </cell>
          <cell r="L50">
            <v>0.82191780821917804</v>
          </cell>
          <cell r="M50">
            <v>0</v>
          </cell>
          <cell r="N50">
            <v>0</v>
          </cell>
          <cell r="O50">
            <v>1</v>
          </cell>
          <cell r="P50">
            <v>1</v>
          </cell>
          <cell r="Q50">
            <v>0</v>
          </cell>
          <cell r="R50">
            <v>0</v>
          </cell>
          <cell r="S50">
            <v>0.17808219178082191</v>
          </cell>
          <cell r="T50">
            <v>0</v>
          </cell>
          <cell r="U50">
            <v>1</v>
          </cell>
          <cell r="V50">
            <v>1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M020_3G</v>
          </cell>
          <cell r="B51" t="str">
            <v>GPRS - 3G - Postpaid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0.82191780821917804</v>
          </cell>
          <cell r="I51">
            <v>0</v>
          </cell>
          <cell r="J51">
            <v>0</v>
          </cell>
          <cell r="K51">
            <v>0</v>
          </cell>
          <cell r="L51">
            <v>0.82191780821917804</v>
          </cell>
          <cell r="M51">
            <v>0</v>
          </cell>
          <cell r="N51">
            <v>0</v>
          </cell>
          <cell r="O51">
            <v>1</v>
          </cell>
          <cell r="P51">
            <v>1</v>
          </cell>
          <cell r="Q51">
            <v>0</v>
          </cell>
          <cell r="R51">
            <v>0</v>
          </cell>
          <cell r="S51">
            <v>0.17808219178082191</v>
          </cell>
          <cell r="T51">
            <v>0</v>
          </cell>
          <cell r="U51">
            <v>1</v>
          </cell>
          <cell r="V51">
            <v>1</v>
          </cell>
          <cell r="W51">
            <v>1</v>
          </cell>
          <cell r="X51">
            <v>1</v>
          </cell>
          <cell r="Y51">
            <v>1</v>
          </cell>
          <cell r="Z51">
            <v>0.82191780821917804</v>
          </cell>
        </row>
        <row r="52">
          <cell r="A52" t="str">
            <v>M021_2G</v>
          </cell>
          <cell r="B52" t="str">
            <v>Customers' roaming outside Turkey - Data - 2G - Postpaid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M021_3G</v>
          </cell>
          <cell r="B53" t="str">
            <v>Customers' roaming outside Turkey - Data - 3G - Postpaid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A54" t="str">
            <v>M022_2G</v>
          </cell>
          <cell r="B54" t="str">
            <v>Other VAS service (e.g. ringtones) -2G - Postpaid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A55" t="str">
            <v>M022_3G</v>
          </cell>
          <cell r="B55" t="str">
            <v>Other VAS service (e.g. ringtones) -3G - Postpaid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M023_2G</v>
          </cell>
          <cell r="B56" t="str">
            <v>SMS Based Services-Postpaid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A57" t="str">
            <v>M024_2G</v>
          </cell>
          <cell r="B57" t="str">
            <v>Calls from other domestic mobile networks - 2G - Postpaid</v>
          </cell>
          <cell r="C57">
            <v>1</v>
          </cell>
          <cell r="D57">
            <v>1</v>
          </cell>
          <cell r="E57">
            <v>1</v>
          </cell>
          <cell r="F57">
            <v>1</v>
          </cell>
          <cell r="G57">
            <v>0</v>
          </cell>
          <cell r="H57">
            <v>1.85</v>
          </cell>
          <cell r="I57">
            <v>0</v>
          </cell>
          <cell r="J57">
            <v>1</v>
          </cell>
          <cell r="K57">
            <v>1</v>
          </cell>
          <cell r="L57">
            <v>0.85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A58" t="str">
            <v>M024_3G</v>
          </cell>
          <cell r="B58" t="str">
            <v>Calls from other domestic mobile networks - 3G - Postpaid</v>
          </cell>
          <cell r="C58">
            <v>0</v>
          </cell>
          <cell r="D58">
            <v>0</v>
          </cell>
          <cell r="E58">
            <v>1</v>
          </cell>
          <cell r="F58">
            <v>1</v>
          </cell>
          <cell r="G58">
            <v>0</v>
          </cell>
          <cell r="H58">
            <v>1.85</v>
          </cell>
          <cell r="I58">
            <v>0</v>
          </cell>
          <cell r="J58">
            <v>0</v>
          </cell>
          <cell r="K58">
            <v>0</v>
          </cell>
          <cell r="L58">
            <v>0.85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1</v>
          </cell>
          <cell r="X58">
            <v>1</v>
          </cell>
          <cell r="Y58">
            <v>1</v>
          </cell>
          <cell r="Z58">
            <v>1</v>
          </cell>
        </row>
        <row r="59">
          <cell r="A59" t="str">
            <v>M025_2G</v>
          </cell>
          <cell r="B59" t="str">
            <v>Calls from PSTN - 2G - Postpaid</v>
          </cell>
          <cell r="C59">
            <v>1</v>
          </cell>
          <cell r="D59">
            <v>1</v>
          </cell>
          <cell r="E59">
            <v>1</v>
          </cell>
          <cell r="F59">
            <v>1</v>
          </cell>
          <cell r="G59">
            <v>0</v>
          </cell>
          <cell r="H59">
            <v>1.85</v>
          </cell>
          <cell r="I59">
            <v>0</v>
          </cell>
          <cell r="J59">
            <v>1</v>
          </cell>
          <cell r="K59">
            <v>1</v>
          </cell>
          <cell r="L59">
            <v>0.85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M025_3G</v>
          </cell>
          <cell r="B60" t="str">
            <v>Calls from PSTN - 3G - Postpaid</v>
          </cell>
          <cell r="C60">
            <v>0</v>
          </cell>
          <cell r="D60">
            <v>0</v>
          </cell>
          <cell r="E60">
            <v>1</v>
          </cell>
          <cell r="F60">
            <v>1</v>
          </cell>
          <cell r="G60">
            <v>0</v>
          </cell>
          <cell r="H60">
            <v>1.85</v>
          </cell>
          <cell r="I60">
            <v>0</v>
          </cell>
          <cell r="J60">
            <v>0</v>
          </cell>
          <cell r="K60">
            <v>0</v>
          </cell>
          <cell r="L60">
            <v>0.85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1</v>
          </cell>
          <cell r="X60">
            <v>1</v>
          </cell>
          <cell r="Y60">
            <v>1</v>
          </cell>
          <cell r="Z60">
            <v>1</v>
          </cell>
        </row>
        <row r="61">
          <cell r="A61" t="str">
            <v>M026_2G</v>
          </cell>
          <cell r="B61" t="str">
            <v>Calls from international - 2G - Postpaid</v>
          </cell>
          <cell r="C61">
            <v>1</v>
          </cell>
          <cell r="D61">
            <v>1</v>
          </cell>
          <cell r="E61">
            <v>1</v>
          </cell>
          <cell r="F61">
            <v>1</v>
          </cell>
          <cell r="G61">
            <v>0</v>
          </cell>
          <cell r="H61">
            <v>1.9</v>
          </cell>
          <cell r="I61">
            <v>0</v>
          </cell>
          <cell r="J61">
            <v>1</v>
          </cell>
          <cell r="K61">
            <v>1</v>
          </cell>
          <cell r="L61">
            <v>0.9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M026_3G</v>
          </cell>
          <cell r="B62" t="str">
            <v>Calls from international - 3G - Postpaid</v>
          </cell>
          <cell r="C62">
            <v>0</v>
          </cell>
          <cell r="D62">
            <v>0</v>
          </cell>
          <cell r="E62">
            <v>1</v>
          </cell>
          <cell r="F62">
            <v>1</v>
          </cell>
          <cell r="G62">
            <v>0</v>
          </cell>
          <cell r="H62">
            <v>1.9</v>
          </cell>
          <cell r="I62">
            <v>0</v>
          </cell>
          <cell r="J62">
            <v>0</v>
          </cell>
          <cell r="K62">
            <v>0</v>
          </cell>
          <cell r="L62">
            <v>0.9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1</v>
          </cell>
          <cell r="X62">
            <v>1</v>
          </cell>
          <cell r="Y62">
            <v>1</v>
          </cell>
          <cell r="Z62">
            <v>1</v>
          </cell>
        </row>
        <row r="63">
          <cell r="A63" t="str">
            <v>M027_2G</v>
          </cell>
          <cell r="B63" t="str">
            <v>Calls from other networks terminating in VMS - 2G - Postpaid</v>
          </cell>
          <cell r="C63">
            <v>0</v>
          </cell>
          <cell r="D63">
            <v>0</v>
          </cell>
          <cell r="E63">
            <v>1</v>
          </cell>
          <cell r="F63">
            <v>1</v>
          </cell>
          <cell r="G63">
            <v>0</v>
          </cell>
          <cell r="H63">
            <v>1.95</v>
          </cell>
          <cell r="I63">
            <v>0</v>
          </cell>
          <cell r="J63">
            <v>0</v>
          </cell>
          <cell r="K63">
            <v>0</v>
          </cell>
          <cell r="L63">
            <v>0.95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M027_3G</v>
          </cell>
          <cell r="B64" t="str">
            <v>Calls from other networks terminating in VMS - 3G - Postpaid</v>
          </cell>
          <cell r="C64">
            <v>0</v>
          </cell>
          <cell r="D64">
            <v>0</v>
          </cell>
          <cell r="E64">
            <v>1</v>
          </cell>
          <cell r="F64">
            <v>1</v>
          </cell>
          <cell r="G64">
            <v>0</v>
          </cell>
          <cell r="H64">
            <v>1.95</v>
          </cell>
          <cell r="I64">
            <v>0</v>
          </cell>
          <cell r="J64">
            <v>0</v>
          </cell>
          <cell r="K64">
            <v>0</v>
          </cell>
          <cell r="L64">
            <v>0.95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M028_2G</v>
          </cell>
          <cell r="B65" t="str">
            <v>Incoming SMS - 2G - Postpaid</v>
          </cell>
          <cell r="C65">
            <v>1</v>
          </cell>
          <cell r="D65">
            <v>1</v>
          </cell>
          <cell r="E65">
            <v>1</v>
          </cell>
          <cell r="F65">
            <v>1</v>
          </cell>
          <cell r="G65">
            <v>1</v>
          </cell>
          <cell r="H65">
            <v>1</v>
          </cell>
          <cell r="I65">
            <v>0</v>
          </cell>
          <cell r="J65">
            <v>1</v>
          </cell>
          <cell r="K65">
            <v>1</v>
          </cell>
          <cell r="L65">
            <v>0.85</v>
          </cell>
          <cell r="M65">
            <v>1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M028_3G</v>
          </cell>
          <cell r="B66" t="str">
            <v>Incoming SMS - 3G - Postpaid</v>
          </cell>
          <cell r="C66">
            <v>0</v>
          </cell>
          <cell r="D66">
            <v>0</v>
          </cell>
          <cell r="E66">
            <v>1</v>
          </cell>
          <cell r="F66">
            <v>1</v>
          </cell>
          <cell r="G66">
            <v>1</v>
          </cell>
          <cell r="H66">
            <v>1</v>
          </cell>
          <cell r="I66">
            <v>0</v>
          </cell>
          <cell r="J66">
            <v>0</v>
          </cell>
          <cell r="K66">
            <v>0</v>
          </cell>
          <cell r="L66">
            <v>0.85</v>
          </cell>
          <cell r="M66">
            <v>1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1</v>
          </cell>
          <cell r="X66">
            <v>1</v>
          </cell>
          <cell r="Y66">
            <v>1</v>
          </cell>
          <cell r="Z66">
            <v>1</v>
          </cell>
        </row>
        <row r="67">
          <cell r="A67" t="str">
            <v>M029_2G</v>
          </cell>
          <cell r="B67" t="str">
            <v>MMS - Picture - from other networks - Postpaid</v>
          </cell>
          <cell r="C67">
            <v>1</v>
          </cell>
          <cell r="D67">
            <v>1</v>
          </cell>
          <cell r="E67">
            <v>0</v>
          </cell>
          <cell r="F67">
            <v>0</v>
          </cell>
          <cell r="G67">
            <v>1</v>
          </cell>
          <cell r="H67">
            <v>0.82191780821917804</v>
          </cell>
          <cell r="I67">
            <v>0</v>
          </cell>
          <cell r="J67">
            <v>1</v>
          </cell>
          <cell r="K67">
            <v>0.82191780821917804</v>
          </cell>
          <cell r="L67">
            <v>0.82191780821917804</v>
          </cell>
          <cell r="M67">
            <v>1</v>
          </cell>
          <cell r="N67">
            <v>0</v>
          </cell>
          <cell r="O67">
            <v>1</v>
          </cell>
          <cell r="P67">
            <v>1</v>
          </cell>
          <cell r="Q67">
            <v>1</v>
          </cell>
          <cell r="R67">
            <v>1</v>
          </cell>
          <cell r="S67">
            <v>0.17808219178082191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 t="str">
            <v>M029_3G</v>
          </cell>
          <cell r="B68" t="str">
            <v>MMS - Picture - from other networks - Postpaid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1</v>
          </cell>
          <cell r="H68">
            <v>0.82191780821917804</v>
          </cell>
          <cell r="I68">
            <v>0</v>
          </cell>
          <cell r="J68">
            <v>0</v>
          </cell>
          <cell r="K68">
            <v>0</v>
          </cell>
          <cell r="L68">
            <v>0.82191780821917804</v>
          </cell>
          <cell r="M68">
            <v>1</v>
          </cell>
          <cell r="N68">
            <v>0</v>
          </cell>
          <cell r="O68">
            <v>1</v>
          </cell>
          <cell r="P68">
            <v>1</v>
          </cell>
          <cell r="Q68">
            <v>1</v>
          </cell>
          <cell r="R68">
            <v>1</v>
          </cell>
          <cell r="S68">
            <v>0.17808219178082191</v>
          </cell>
          <cell r="T68">
            <v>0</v>
          </cell>
          <cell r="U68">
            <v>0</v>
          </cell>
          <cell r="V68">
            <v>0</v>
          </cell>
          <cell r="W68">
            <v>1</v>
          </cell>
          <cell r="X68">
            <v>1</v>
          </cell>
          <cell r="Y68">
            <v>1</v>
          </cell>
          <cell r="Z68">
            <v>0.82191780821917804</v>
          </cell>
        </row>
        <row r="69">
          <cell r="A69" t="str">
            <v>M030_2G</v>
          </cell>
          <cell r="B69" t="str">
            <v>MMS - Video - from other networks - Postpaid</v>
          </cell>
          <cell r="C69">
            <v>1</v>
          </cell>
          <cell r="D69">
            <v>1</v>
          </cell>
          <cell r="E69">
            <v>0</v>
          </cell>
          <cell r="F69">
            <v>0</v>
          </cell>
          <cell r="G69">
            <v>1</v>
          </cell>
          <cell r="H69">
            <v>0.82191780821917804</v>
          </cell>
          <cell r="I69">
            <v>0</v>
          </cell>
          <cell r="J69">
            <v>1</v>
          </cell>
          <cell r="K69">
            <v>0.82191780821917804</v>
          </cell>
          <cell r="L69">
            <v>0.82191780821917804</v>
          </cell>
          <cell r="M69">
            <v>1</v>
          </cell>
          <cell r="N69">
            <v>0</v>
          </cell>
          <cell r="O69">
            <v>1</v>
          </cell>
          <cell r="P69">
            <v>1</v>
          </cell>
          <cell r="Q69">
            <v>1</v>
          </cell>
          <cell r="R69">
            <v>1</v>
          </cell>
          <cell r="S69">
            <v>0.17808219178082191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 t="str">
            <v>M030_3G</v>
          </cell>
          <cell r="B70" t="str">
            <v>MMS - Video - from other networks - Postpaid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1</v>
          </cell>
          <cell r="H70">
            <v>0.82191780821917804</v>
          </cell>
          <cell r="I70">
            <v>0</v>
          </cell>
          <cell r="J70">
            <v>0</v>
          </cell>
          <cell r="K70">
            <v>0</v>
          </cell>
          <cell r="L70">
            <v>0.82191780821917804</v>
          </cell>
          <cell r="M70">
            <v>1</v>
          </cell>
          <cell r="N70">
            <v>0</v>
          </cell>
          <cell r="O70">
            <v>1</v>
          </cell>
          <cell r="P70">
            <v>1</v>
          </cell>
          <cell r="Q70">
            <v>1</v>
          </cell>
          <cell r="R70">
            <v>1</v>
          </cell>
          <cell r="S70">
            <v>0.17808219178082191</v>
          </cell>
          <cell r="T70">
            <v>0</v>
          </cell>
          <cell r="U70">
            <v>0</v>
          </cell>
          <cell r="V70">
            <v>0</v>
          </cell>
          <cell r="W70">
            <v>1</v>
          </cell>
          <cell r="X70">
            <v>1</v>
          </cell>
          <cell r="Y70">
            <v>1</v>
          </cell>
          <cell r="Z70">
            <v>0.82191780821917804</v>
          </cell>
        </row>
        <row r="71">
          <cell r="A71" t="str">
            <v>M031_3G</v>
          </cell>
          <cell r="B71" t="str">
            <v>Video Call - to own network - Postpaid</v>
          </cell>
          <cell r="C71">
            <v>0</v>
          </cell>
          <cell r="D71">
            <v>0</v>
          </cell>
          <cell r="E71">
            <v>1</v>
          </cell>
          <cell r="F71">
            <v>1</v>
          </cell>
          <cell r="G71">
            <v>1</v>
          </cell>
          <cell r="H71">
            <v>1.85</v>
          </cell>
          <cell r="I71">
            <v>0</v>
          </cell>
          <cell r="J71">
            <v>0</v>
          </cell>
          <cell r="K71">
            <v>0</v>
          </cell>
          <cell r="L71">
            <v>0.85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2</v>
          </cell>
          <cell r="X71">
            <v>2</v>
          </cell>
          <cell r="Y71">
            <v>2</v>
          </cell>
          <cell r="Z71">
            <v>2</v>
          </cell>
        </row>
        <row r="72">
          <cell r="A72" t="str">
            <v>M032_3G</v>
          </cell>
          <cell r="B72" t="str">
            <v>Video Call - to other networks - Postpaid</v>
          </cell>
          <cell r="C72">
            <v>0</v>
          </cell>
          <cell r="D72">
            <v>0</v>
          </cell>
          <cell r="E72">
            <v>1</v>
          </cell>
          <cell r="F72">
            <v>1</v>
          </cell>
          <cell r="G72">
            <v>0</v>
          </cell>
          <cell r="H72">
            <v>1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1</v>
          </cell>
          <cell r="X72">
            <v>1</v>
          </cell>
          <cell r="Y72">
            <v>1</v>
          </cell>
          <cell r="Z72">
            <v>1</v>
          </cell>
        </row>
        <row r="73">
          <cell r="A73" t="str">
            <v>M033_3G</v>
          </cell>
          <cell r="B73" t="str">
            <v>Video Call - from other networks - Postpaid</v>
          </cell>
          <cell r="C73">
            <v>0</v>
          </cell>
          <cell r="D73">
            <v>0</v>
          </cell>
          <cell r="E73">
            <v>1</v>
          </cell>
          <cell r="F73">
            <v>1</v>
          </cell>
          <cell r="G73">
            <v>0</v>
          </cell>
          <cell r="H73">
            <v>1.85</v>
          </cell>
          <cell r="I73">
            <v>0</v>
          </cell>
          <cell r="J73">
            <v>0</v>
          </cell>
          <cell r="K73">
            <v>0</v>
          </cell>
          <cell r="L73">
            <v>0.85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1</v>
          </cell>
          <cell r="X73">
            <v>1</v>
          </cell>
          <cell r="Y73">
            <v>1</v>
          </cell>
          <cell r="Z73">
            <v>1</v>
          </cell>
        </row>
        <row r="74">
          <cell r="A74" t="str">
            <v>M203_2G</v>
          </cell>
          <cell r="B74" t="str">
            <v>Calls to other domestic mobile networks - 2G - Prepaid</v>
          </cell>
          <cell r="C74">
            <v>1</v>
          </cell>
          <cell r="D74">
            <v>1</v>
          </cell>
          <cell r="E74">
            <v>1</v>
          </cell>
          <cell r="F74">
            <v>1</v>
          </cell>
          <cell r="G74">
            <v>0</v>
          </cell>
          <cell r="H74">
            <v>1</v>
          </cell>
          <cell r="I74">
            <v>1</v>
          </cell>
          <cell r="J74">
            <v>1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 t="str">
            <v>M203_3G</v>
          </cell>
          <cell r="B75" t="str">
            <v>Calls to other domestic mobile networks - 3G - Prepaid</v>
          </cell>
          <cell r="C75">
            <v>0</v>
          </cell>
          <cell r="D75">
            <v>0</v>
          </cell>
          <cell r="E75">
            <v>1</v>
          </cell>
          <cell r="F75">
            <v>1</v>
          </cell>
          <cell r="G75">
            <v>0</v>
          </cell>
          <cell r="H75">
            <v>1</v>
          </cell>
          <cell r="I75">
            <v>1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1</v>
          </cell>
          <cell r="X75">
            <v>1</v>
          </cell>
          <cell r="Y75">
            <v>1</v>
          </cell>
          <cell r="Z75">
            <v>1</v>
          </cell>
        </row>
        <row r="76">
          <cell r="A76" t="str">
            <v>M204_2G</v>
          </cell>
          <cell r="B76" t="str">
            <v>Calls to PSTN - 2G - Prepaid</v>
          </cell>
          <cell r="C76">
            <v>1</v>
          </cell>
          <cell r="D76">
            <v>1</v>
          </cell>
          <cell r="E76">
            <v>1</v>
          </cell>
          <cell r="F76">
            <v>1</v>
          </cell>
          <cell r="G76">
            <v>0</v>
          </cell>
          <cell r="H76">
            <v>1.85</v>
          </cell>
          <cell r="I76">
            <v>1</v>
          </cell>
          <cell r="J76">
            <v>1</v>
          </cell>
          <cell r="K76">
            <v>1</v>
          </cell>
          <cell r="L76">
            <v>0.85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 t="str">
            <v>M204_3G</v>
          </cell>
          <cell r="B77" t="str">
            <v>Calls to PSTN - 3G - Prepaid</v>
          </cell>
          <cell r="C77">
            <v>0</v>
          </cell>
          <cell r="D77">
            <v>0</v>
          </cell>
          <cell r="E77">
            <v>1</v>
          </cell>
          <cell r="F77">
            <v>1</v>
          </cell>
          <cell r="G77">
            <v>0</v>
          </cell>
          <cell r="H77">
            <v>1.85</v>
          </cell>
          <cell r="I77">
            <v>1</v>
          </cell>
          <cell r="J77">
            <v>0</v>
          </cell>
          <cell r="K77">
            <v>0</v>
          </cell>
          <cell r="L77">
            <v>0.85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1</v>
          </cell>
          <cell r="X77">
            <v>1</v>
          </cell>
          <cell r="Y77">
            <v>1</v>
          </cell>
          <cell r="Z77">
            <v>1</v>
          </cell>
        </row>
        <row r="78">
          <cell r="A78" t="str">
            <v>M205_2G</v>
          </cell>
          <cell r="B78" t="str">
            <v>Calls to international - 2G - Prepaid</v>
          </cell>
          <cell r="C78">
            <v>1</v>
          </cell>
          <cell r="D78">
            <v>1</v>
          </cell>
          <cell r="E78">
            <v>1</v>
          </cell>
          <cell r="F78">
            <v>1</v>
          </cell>
          <cell r="G78">
            <v>0</v>
          </cell>
          <cell r="H78">
            <v>1.9</v>
          </cell>
          <cell r="I78">
            <v>1</v>
          </cell>
          <cell r="J78">
            <v>1</v>
          </cell>
          <cell r="K78">
            <v>1</v>
          </cell>
          <cell r="L78">
            <v>0.9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 t="str">
            <v>M205_3G</v>
          </cell>
          <cell r="B79" t="str">
            <v>Calls to international - 3G - Prepaid</v>
          </cell>
          <cell r="C79">
            <v>0</v>
          </cell>
          <cell r="D79">
            <v>0</v>
          </cell>
          <cell r="E79">
            <v>1</v>
          </cell>
          <cell r="F79">
            <v>1</v>
          </cell>
          <cell r="G79">
            <v>0</v>
          </cell>
          <cell r="H79">
            <v>1.9</v>
          </cell>
          <cell r="I79">
            <v>1</v>
          </cell>
          <cell r="J79">
            <v>0</v>
          </cell>
          <cell r="K79">
            <v>0</v>
          </cell>
          <cell r="L79">
            <v>0.9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1</v>
          </cell>
          <cell r="X79">
            <v>1</v>
          </cell>
          <cell r="Y79">
            <v>1</v>
          </cell>
          <cell r="Z79">
            <v>1</v>
          </cell>
        </row>
        <row r="80">
          <cell r="A80" t="str">
            <v>M206_2G</v>
          </cell>
          <cell r="B80" t="str">
            <v>Calls to own network - 2G - Prepaid</v>
          </cell>
          <cell r="C80">
            <v>2</v>
          </cell>
          <cell r="D80">
            <v>2</v>
          </cell>
          <cell r="E80">
            <v>1.7083333333333335</v>
          </cell>
          <cell r="F80">
            <v>1</v>
          </cell>
          <cell r="G80">
            <v>1</v>
          </cell>
          <cell r="H80">
            <v>1.85</v>
          </cell>
          <cell r="I80">
            <v>1</v>
          </cell>
          <cell r="J80">
            <v>2</v>
          </cell>
          <cell r="K80">
            <v>2</v>
          </cell>
          <cell r="L80">
            <v>0.85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 t="str">
            <v>M206_3G</v>
          </cell>
          <cell r="B81" t="str">
            <v>Calls to own network - 3G - Prepaid</v>
          </cell>
          <cell r="C81">
            <v>0</v>
          </cell>
          <cell r="D81">
            <v>0</v>
          </cell>
          <cell r="E81">
            <v>1.7083333333333335</v>
          </cell>
          <cell r="F81">
            <v>1</v>
          </cell>
          <cell r="G81">
            <v>1</v>
          </cell>
          <cell r="H81">
            <v>1.85</v>
          </cell>
          <cell r="I81">
            <v>1</v>
          </cell>
          <cell r="J81">
            <v>0</v>
          </cell>
          <cell r="K81">
            <v>0</v>
          </cell>
          <cell r="L81">
            <v>0.85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2</v>
          </cell>
          <cell r="X81">
            <v>2</v>
          </cell>
          <cell r="Y81">
            <v>2</v>
          </cell>
          <cell r="Z81">
            <v>2</v>
          </cell>
        </row>
        <row r="82">
          <cell r="A82" t="str">
            <v>M207_2G</v>
          </cell>
          <cell r="B82" t="str">
            <v>Calls to Customer Care - 2G - Prepaid</v>
          </cell>
          <cell r="C82">
            <v>1</v>
          </cell>
          <cell r="D82">
            <v>1</v>
          </cell>
          <cell r="E82">
            <v>1</v>
          </cell>
          <cell r="F82">
            <v>1</v>
          </cell>
          <cell r="G82">
            <v>0</v>
          </cell>
          <cell r="H82">
            <v>1.95</v>
          </cell>
          <cell r="I82">
            <v>1</v>
          </cell>
          <cell r="J82">
            <v>1</v>
          </cell>
          <cell r="K82">
            <v>1</v>
          </cell>
          <cell r="L82">
            <v>0.95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 t="str">
            <v>M207_3G</v>
          </cell>
          <cell r="B83" t="str">
            <v>Calls to Customer Care - 3G - Prepaid</v>
          </cell>
          <cell r="C83">
            <v>0</v>
          </cell>
          <cell r="D83">
            <v>0</v>
          </cell>
          <cell r="E83">
            <v>1</v>
          </cell>
          <cell r="F83">
            <v>1</v>
          </cell>
          <cell r="G83">
            <v>0</v>
          </cell>
          <cell r="H83">
            <v>1.95</v>
          </cell>
          <cell r="I83">
            <v>1</v>
          </cell>
          <cell r="J83">
            <v>0</v>
          </cell>
          <cell r="K83">
            <v>0</v>
          </cell>
          <cell r="L83">
            <v>0.95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1</v>
          </cell>
          <cell r="X83">
            <v>1</v>
          </cell>
          <cell r="Y83">
            <v>1</v>
          </cell>
          <cell r="Z83">
            <v>1</v>
          </cell>
        </row>
        <row r="84">
          <cell r="A84" t="str">
            <v>M208_2G</v>
          </cell>
          <cell r="B84" t="str">
            <v>Calls to Directory Enquiry - 2G - Prepaid</v>
          </cell>
          <cell r="C84">
            <v>1</v>
          </cell>
          <cell r="D84">
            <v>1</v>
          </cell>
          <cell r="E84">
            <v>1</v>
          </cell>
          <cell r="F84">
            <v>1</v>
          </cell>
          <cell r="G84">
            <v>0</v>
          </cell>
          <cell r="H84">
            <v>1.85</v>
          </cell>
          <cell r="I84">
            <v>1</v>
          </cell>
          <cell r="J84">
            <v>1</v>
          </cell>
          <cell r="K84">
            <v>1</v>
          </cell>
          <cell r="L84">
            <v>0.85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A85" t="str">
            <v>M208_3G</v>
          </cell>
          <cell r="B85" t="str">
            <v>Calls to Directory Enquiry - 3G - Prepaid</v>
          </cell>
          <cell r="C85">
            <v>0</v>
          </cell>
          <cell r="D85">
            <v>0</v>
          </cell>
          <cell r="E85">
            <v>1</v>
          </cell>
          <cell r="F85">
            <v>1</v>
          </cell>
          <cell r="G85">
            <v>0</v>
          </cell>
          <cell r="H85">
            <v>1.85</v>
          </cell>
          <cell r="I85">
            <v>1</v>
          </cell>
          <cell r="J85">
            <v>0</v>
          </cell>
          <cell r="K85">
            <v>0</v>
          </cell>
          <cell r="L85">
            <v>0.85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1</v>
          </cell>
          <cell r="X85">
            <v>1</v>
          </cell>
          <cell r="Y85">
            <v>1</v>
          </cell>
          <cell r="Z85">
            <v>1</v>
          </cell>
        </row>
        <row r="86">
          <cell r="A86" t="str">
            <v>M209_2G</v>
          </cell>
          <cell r="B86" t="str">
            <v>Calls to Emergency - 2G - Prepaid</v>
          </cell>
          <cell r="C86">
            <v>1</v>
          </cell>
          <cell r="D86">
            <v>1</v>
          </cell>
          <cell r="E86">
            <v>1</v>
          </cell>
          <cell r="F86">
            <v>1</v>
          </cell>
          <cell r="G86">
            <v>0</v>
          </cell>
          <cell r="H86">
            <v>1.85</v>
          </cell>
          <cell r="I86">
            <v>1</v>
          </cell>
          <cell r="J86">
            <v>1</v>
          </cell>
          <cell r="K86">
            <v>1</v>
          </cell>
          <cell r="L86">
            <v>0.85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A87" t="str">
            <v>M209_3G</v>
          </cell>
          <cell r="B87" t="str">
            <v>Calls to Emergency - 3G - Prepaid</v>
          </cell>
          <cell r="C87">
            <v>0</v>
          </cell>
          <cell r="D87">
            <v>0</v>
          </cell>
          <cell r="E87">
            <v>1</v>
          </cell>
          <cell r="F87">
            <v>1</v>
          </cell>
          <cell r="G87">
            <v>0</v>
          </cell>
          <cell r="H87">
            <v>1.85</v>
          </cell>
          <cell r="I87">
            <v>1</v>
          </cell>
          <cell r="J87">
            <v>0</v>
          </cell>
          <cell r="K87">
            <v>0</v>
          </cell>
          <cell r="L87">
            <v>0.85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1</v>
          </cell>
          <cell r="X87">
            <v>1</v>
          </cell>
          <cell r="Y87">
            <v>1</v>
          </cell>
          <cell r="Z87">
            <v>1</v>
          </cell>
        </row>
        <row r="88">
          <cell r="A88" t="str">
            <v>M210_2G</v>
          </cell>
          <cell r="B88" t="str">
            <v>Customers' Roaming outside Turkey (Voice) - 2G - Prepaid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A89" t="str">
            <v>M210_3G</v>
          </cell>
          <cell r="B89" t="str">
            <v>Customers' Roaming outside Turkey (Voice) - 3G - Prepaid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M211_2G</v>
          </cell>
          <cell r="B90" t="str">
            <v>Voicemail retrievals - 2G - Prepaid</v>
          </cell>
          <cell r="C90">
            <v>1</v>
          </cell>
          <cell r="D90">
            <v>1</v>
          </cell>
          <cell r="E90">
            <v>1</v>
          </cell>
          <cell r="F90">
            <v>1</v>
          </cell>
          <cell r="G90">
            <v>0</v>
          </cell>
          <cell r="H90">
            <v>1.95</v>
          </cell>
          <cell r="I90">
            <v>1</v>
          </cell>
          <cell r="J90">
            <v>1</v>
          </cell>
          <cell r="K90">
            <v>1</v>
          </cell>
          <cell r="L90">
            <v>0.95</v>
          </cell>
          <cell r="M90">
            <v>0</v>
          </cell>
          <cell r="N90">
            <v>1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M211_3G</v>
          </cell>
          <cell r="B91" t="str">
            <v>Voicemail retrievals - 3G - Prepaid</v>
          </cell>
          <cell r="C91">
            <v>0</v>
          </cell>
          <cell r="D91">
            <v>0</v>
          </cell>
          <cell r="E91">
            <v>1</v>
          </cell>
          <cell r="F91">
            <v>1</v>
          </cell>
          <cell r="G91">
            <v>0</v>
          </cell>
          <cell r="H91">
            <v>1.95</v>
          </cell>
          <cell r="I91">
            <v>1</v>
          </cell>
          <cell r="J91">
            <v>0</v>
          </cell>
          <cell r="K91">
            <v>0</v>
          </cell>
          <cell r="L91">
            <v>0.95</v>
          </cell>
          <cell r="M91">
            <v>0</v>
          </cell>
          <cell r="N91">
            <v>1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1</v>
          </cell>
          <cell r="X91">
            <v>1</v>
          </cell>
          <cell r="Y91">
            <v>1</v>
          </cell>
          <cell r="Z91">
            <v>1</v>
          </cell>
        </row>
        <row r="92">
          <cell r="A92" t="str">
            <v>M212_2G</v>
          </cell>
          <cell r="B92" t="str">
            <v>SMS to other domestic networks - 2G - Prepaid</v>
          </cell>
          <cell r="C92">
            <v>1</v>
          </cell>
          <cell r="D92">
            <v>1</v>
          </cell>
          <cell r="E92">
            <v>1</v>
          </cell>
          <cell r="F92">
            <v>2</v>
          </cell>
          <cell r="G92">
            <v>0</v>
          </cell>
          <cell r="H92">
            <v>1</v>
          </cell>
          <cell r="I92">
            <v>1</v>
          </cell>
          <cell r="J92">
            <v>1</v>
          </cell>
          <cell r="K92">
            <v>1</v>
          </cell>
          <cell r="L92">
            <v>0</v>
          </cell>
          <cell r="M92">
            <v>1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M212_3G</v>
          </cell>
          <cell r="B93" t="str">
            <v>SMS to other domestic networks - 3G - Prepaid</v>
          </cell>
          <cell r="C93">
            <v>0</v>
          </cell>
          <cell r="D93">
            <v>0</v>
          </cell>
          <cell r="E93">
            <v>1</v>
          </cell>
          <cell r="F93">
            <v>2</v>
          </cell>
          <cell r="G93">
            <v>0</v>
          </cell>
          <cell r="H93">
            <v>1</v>
          </cell>
          <cell r="I93">
            <v>1</v>
          </cell>
          <cell r="J93">
            <v>0</v>
          </cell>
          <cell r="K93">
            <v>0</v>
          </cell>
          <cell r="L93">
            <v>0</v>
          </cell>
          <cell r="M93">
            <v>1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1</v>
          </cell>
          <cell r="X93">
            <v>1</v>
          </cell>
          <cell r="Y93">
            <v>1</v>
          </cell>
          <cell r="Z93">
            <v>1</v>
          </cell>
        </row>
        <row r="94">
          <cell r="A94" t="str">
            <v>M213_2G</v>
          </cell>
          <cell r="B94" t="str">
            <v>SMS to international - 2G - Prepaid</v>
          </cell>
          <cell r="C94">
            <v>1</v>
          </cell>
          <cell r="D94">
            <v>1</v>
          </cell>
          <cell r="E94">
            <v>1</v>
          </cell>
          <cell r="F94">
            <v>2</v>
          </cell>
          <cell r="G94">
            <v>0</v>
          </cell>
          <cell r="H94">
            <v>1</v>
          </cell>
          <cell r="I94">
            <v>1</v>
          </cell>
          <cell r="J94">
            <v>1</v>
          </cell>
          <cell r="K94">
            <v>1</v>
          </cell>
          <cell r="L94">
            <v>0</v>
          </cell>
          <cell r="M94">
            <v>1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M213_3G</v>
          </cell>
          <cell r="B95" t="str">
            <v>SMS to international - 3G - Prepaid</v>
          </cell>
          <cell r="C95">
            <v>0</v>
          </cell>
          <cell r="D95">
            <v>0</v>
          </cell>
          <cell r="E95">
            <v>1</v>
          </cell>
          <cell r="F95">
            <v>2</v>
          </cell>
          <cell r="G95">
            <v>0</v>
          </cell>
          <cell r="H95">
            <v>1</v>
          </cell>
          <cell r="I95">
            <v>1</v>
          </cell>
          <cell r="J95">
            <v>0</v>
          </cell>
          <cell r="K95">
            <v>0</v>
          </cell>
          <cell r="L95">
            <v>0</v>
          </cell>
          <cell r="M95">
            <v>1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1</v>
          </cell>
          <cell r="X95">
            <v>1</v>
          </cell>
          <cell r="Y95">
            <v>1</v>
          </cell>
          <cell r="Z95">
            <v>1</v>
          </cell>
        </row>
        <row r="96">
          <cell r="A96" t="str">
            <v>M214_2G</v>
          </cell>
          <cell r="B96" t="str">
            <v>SMS to own network - 2G - Prepaid</v>
          </cell>
          <cell r="C96">
            <v>2</v>
          </cell>
          <cell r="D96">
            <v>2</v>
          </cell>
          <cell r="E96">
            <v>1</v>
          </cell>
          <cell r="F96">
            <v>2</v>
          </cell>
          <cell r="G96">
            <v>1</v>
          </cell>
          <cell r="H96">
            <v>1.85</v>
          </cell>
          <cell r="I96">
            <v>1</v>
          </cell>
          <cell r="J96">
            <v>2</v>
          </cell>
          <cell r="K96">
            <v>2</v>
          </cell>
          <cell r="L96">
            <v>0.85</v>
          </cell>
          <cell r="M96">
            <v>1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M214_3G</v>
          </cell>
          <cell r="B97" t="str">
            <v>SMS to own network - 3G - Prepaid</v>
          </cell>
          <cell r="C97">
            <v>0</v>
          </cell>
          <cell r="D97">
            <v>0</v>
          </cell>
          <cell r="E97">
            <v>1</v>
          </cell>
          <cell r="F97">
            <v>2</v>
          </cell>
          <cell r="G97">
            <v>1</v>
          </cell>
          <cell r="H97">
            <v>1.85</v>
          </cell>
          <cell r="I97">
            <v>1</v>
          </cell>
          <cell r="J97">
            <v>0</v>
          </cell>
          <cell r="K97">
            <v>0</v>
          </cell>
          <cell r="L97">
            <v>0.85</v>
          </cell>
          <cell r="M97">
            <v>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2</v>
          </cell>
          <cell r="X97">
            <v>2</v>
          </cell>
          <cell r="Y97">
            <v>2</v>
          </cell>
          <cell r="Z97">
            <v>2</v>
          </cell>
        </row>
        <row r="98">
          <cell r="A98" t="str">
            <v>M215_2G</v>
          </cell>
          <cell r="B98" t="str">
            <v>SMS - Customers' Roaming outside Turkey - 2G - Prepaid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M215_3G</v>
          </cell>
          <cell r="B99" t="str">
            <v>SMS - Customers' Roaming outside Turkey - 3G - Prepaid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M216_2G</v>
          </cell>
          <cell r="B100" t="str">
            <v>MMS - Picture - to own network - Prepaid</v>
          </cell>
          <cell r="C100">
            <v>2</v>
          </cell>
          <cell r="D100">
            <v>2</v>
          </cell>
          <cell r="E100">
            <v>0</v>
          </cell>
          <cell r="F100">
            <v>0</v>
          </cell>
          <cell r="G100">
            <v>1</v>
          </cell>
          <cell r="H100">
            <v>1.6438356164383561</v>
          </cell>
          <cell r="I100">
            <v>1</v>
          </cell>
          <cell r="J100">
            <v>2</v>
          </cell>
          <cell r="K100">
            <v>1.6438356164383561</v>
          </cell>
          <cell r="L100">
            <v>1.6438356164383561</v>
          </cell>
          <cell r="M100">
            <v>1</v>
          </cell>
          <cell r="N100">
            <v>0</v>
          </cell>
          <cell r="O100">
            <v>2</v>
          </cell>
          <cell r="P100">
            <v>2</v>
          </cell>
          <cell r="Q100">
            <v>1</v>
          </cell>
          <cell r="R100">
            <v>1</v>
          </cell>
          <cell r="S100">
            <v>0.35616438356164382</v>
          </cell>
          <cell r="T100">
            <v>1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M216_3G</v>
          </cell>
          <cell r="B101" t="str">
            <v>MMS - Picture - to own network - Prepaid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1</v>
          </cell>
          <cell r="H101">
            <v>1.6438356164383561</v>
          </cell>
          <cell r="I101">
            <v>1</v>
          </cell>
          <cell r="J101">
            <v>0</v>
          </cell>
          <cell r="K101">
            <v>0</v>
          </cell>
          <cell r="L101">
            <v>1.6438356164383561</v>
          </cell>
          <cell r="M101">
            <v>1</v>
          </cell>
          <cell r="N101">
            <v>0</v>
          </cell>
          <cell r="O101">
            <v>2</v>
          </cell>
          <cell r="P101">
            <v>2</v>
          </cell>
          <cell r="Q101">
            <v>1</v>
          </cell>
          <cell r="R101">
            <v>1</v>
          </cell>
          <cell r="S101">
            <v>0.35616438356164382</v>
          </cell>
          <cell r="T101">
            <v>1</v>
          </cell>
          <cell r="U101">
            <v>0</v>
          </cell>
          <cell r="V101">
            <v>0</v>
          </cell>
          <cell r="W101">
            <v>2</v>
          </cell>
          <cell r="X101">
            <v>2</v>
          </cell>
          <cell r="Y101">
            <v>2</v>
          </cell>
          <cell r="Z101">
            <v>1.6438356164383561</v>
          </cell>
        </row>
        <row r="102">
          <cell r="A102" t="str">
            <v>M217_2G</v>
          </cell>
          <cell r="B102" t="str">
            <v>MMS - Video - to own network - Prepaid</v>
          </cell>
          <cell r="C102">
            <v>2</v>
          </cell>
          <cell r="D102">
            <v>2</v>
          </cell>
          <cell r="E102">
            <v>0</v>
          </cell>
          <cell r="F102">
            <v>0</v>
          </cell>
          <cell r="G102">
            <v>1</v>
          </cell>
          <cell r="H102">
            <v>1.6438356164383561</v>
          </cell>
          <cell r="I102">
            <v>1</v>
          </cell>
          <cell r="J102">
            <v>2</v>
          </cell>
          <cell r="K102">
            <v>1.6438356164383561</v>
          </cell>
          <cell r="L102">
            <v>1.6438356164383561</v>
          </cell>
          <cell r="M102">
            <v>1</v>
          </cell>
          <cell r="N102">
            <v>0</v>
          </cell>
          <cell r="O102">
            <v>2</v>
          </cell>
          <cell r="P102">
            <v>2</v>
          </cell>
          <cell r="Q102">
            <v>1</v>
          </cell>
          <cell r="R102">
            <v>1</v>
          </cell>
          <cell r="S102">
            <v>0.35616438356164382</v>
          </cell>
          <cell r="T102">
            <v>1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 t="str">
            <v>M217_3G</v>
          </cell>
          <cell r="B103" t="str">
            <v>MMS - Video - to own network - Prepaid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1</v>
          </cell>
          <cell r="H103">
            <v>1.6438356164383561</v>
          </cell>
          <cell r="I103">
            <v>1</v>
          </cell>
          <cell r="J103">
            <v>0</v>
          </cell>
          <cell r="K103">
            <v>0</v>
          </cell>
          <cell r="L103">
            <v>1.6438356164383561</v>
          </cell>
          <cell r="M103">
            <v>1</v>
          </cell>
          <cell r="N103">
            <v>0</v>
          </cell>
          <cell r="O103">
            <v>2</v>
          </cell>
          <cell r="P103">
            <v>2</v>
          </cell>
          <cell r="Q103">
            <v>1</v>
          </cell>
          <cell r="R103">
            <v>1</v>
          </cell>
          <cell r="S103">
            <v>0.35616438356164382</v>
          </cell>
          <cell r="T103">
            <v>1</v>
          </cell>
          <cell r="U103">
            <v>0</v>
          </cell>
          <cell r="V103">
            <v>0</v>
          </cell>
          <cell r="W103">
            <v>2</v>
          </cell>
          <cell r="X103">
            <v>2</v>
          </cell>
          <cell r="Y103">
            <v>2</v>
          </cell>
          <cell r="Z103">
            <v>1.6438356164383561</v>
          </cell>
        </row>
        <row r="104">
          <cell r="A104" t="str">
            <v>M218_2G</v>
          </cell>
          <cell r="B104" t="str">
            <v>MMS - Picture - to other networks - Prepaid</v>
          </cell>
          <cell r="C104">
            <v>1</v>
          </cell>
          <cell r="D104">
            <v>1</v>
          </cell>
          <cell r="E104">
            <v>0</v>
          </cell>
          <cell r="F104">
            <v>0</v>
          </cell>
          <cell r="G104">
            <v>0</v>
          </cell>
          <cell r="H104">
            <v>0.82191780821917804</v>
          </cell>
          <cell r="I104">
            <v>1</v>
          </cell>
          <cell r="J104">
            <v>1</v>
          </cell>
          <cell r="K104">
            <v>0.82191780821917804</v>
          </cell>
          <cell r="L104">
            <v>0.82191780821917804</v>
          </cell>
          <cell r="M104">
            <v>1</v>
          </cell>
          <cell r="N104">
            <v>0</v>
          </cell>
          <cell r="O104">
            <v>1</v>
          </cell>
          <cell r="P104">
            <v>1</v>
          </cell>
          <cell r="Q104">
            <v>1</v>
          </cell>
          <cell r="R104">
            <v>1</v>
          </cell>
          <cell r="S104">
            <v>0.17808219178082191</v>
          </cell>
          <cell r="T104">
            <v>1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 t="str">
            <v>M218_3G</v>
          </cell>
          <cell r="B105" t="str">
            <v>MMS - Picture - to other networks - Prepaid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0.82191780821917804</v>
          </cell>
          <cell r="I105">
            <v>1</v>
          </cell>
          <cell r="J105">
            <v>0</v>
          </cell>
          <cell r="K105">
            <v>0</v>
          </cell>
          <cell r="L105">
            <v>0.82191780821917804</v>
          </cell>
          <cell r="M105">
            <v>1</v>
          </cell>
          <cell r="N105">
            <v>0</v>
          </cell>
          <cell r="O105">
            <v>1</v>
          </cell>
          <cell r="P105">
            <v>1</v>
          </cell>
          <cell r="Q105">
            <v>1</v>
          </cell>
          <cell r="R105">
            <v>1</v>
          </cell>
          <cell r="S105">
            <v>0.17808219178082191</v>
          </cell>
          <cell r="T105">
            <v>1</v>
          </cell>
          <cell r="U105">
            <v>0</v>
          </cell>
          <cell r="V105">
            <v>0</v>
          </cell>
          <cell r="W105">
            <v>1</v>
          </cell>
          <cell r="X105">
            <v>1</v>
          </cell>
          <cell r="Y105">
            <v>1</v>
          </cell>
          <cell r="Z105">
            <v>0.82191780821917804</v>
          </cell>
        </row>
        <row r="106">
          <cell r="A106" t="str">
            <v>M219_2G</v>
          </cell>
          <cell r="B106" t="str">
            <v>MMS - Video - to other networks - Prepaid</v>
          </cell>
          <cell r="C106">
            <v>1</v>
          </cell>
          <cell r="D106">
            <v>1</v>
          </cell>
          <cell r="E106">
            <v>0</v>
          </cell>
          <cell r="F106">
            <v>0</v>
          </cell>
          <cell r="G106">
            <v>0</v>
          </cell>
          <cell r="H106">
            <v>0.82191780821917804</v>
          </cell>
          <cell r="I106">
            <v>1</v>
          </cell>
          <cell r="J106">
            <v>1</v>
          </cell>
          <cell r="K106">
            <v>0.82191780821917804</v>
          </cell>
          <cell r="L106">
            <v>0.82191780821917804</v>
          </cell>
          <cell r="M106">
            <v>1</v>
          </cell>
          <cell r="N106">
            <v>0</v>
          </cell>
          <cell r="O106">
            <v>1</v>
          </cell>
          <cell r="P106">
            <v>1</v>
          </cell>
          <cell r="Q106">
            <v>1</v>
          </cell>
          <cell r="R106">
            <v>1</v>
          </cell>
          <cell r="S106">
            <v>0.17808219178082191</v>
          </cell>
          <cell r="T106">
            <v>1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 t="str">
            <v>M219_3G</v>
          </cell>
          <cell r="B107" t="str">
            <v>MMS - Video - to other networks - Prepaid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0.82191780821917804</v>
          </cell>
          <cell r="I107">
            <v>1</v>
          </cell>
          <cell r="J107">
            <v>0</v>
          </cell>
          <cell r="K107">
            <v>0</v>
          </cell>
          <cell r="L107">
            <v>0.82191780821917804</v>
          </cell>
          <cell r="M107">
            <v>1</v>
          </cell>
          <cell r="N107">
            <v>0</v>
          </cell>
          <cell r="O107">
            <v>1</v>
          </cell>
          <cell r="P107">
            <v>1</v>
          </cell>
          <cell r="Q107">
            <v>1</v>
          </cell>
          <cell r="R107">
            <v>1</v>
          </cell>
          <cell r="S107">
            <v>0.17808219178082191</v>
          </cell>
          <cell r="T107">
            <v>1</v>
          </cell>
          <cell r="U107">
            <v>0</v>
          </cell>
          <cell r="V107">
            <v>0</v>
          </cell>
          <cell r="W107">
            <v>1</v>
          </cell>
          <cell r="X107">
            <v>1</v>
          </cell>
          <cell r="Y107">
            <v>1</v>
          </cell>
          <cell r="Z107">
            <v>0.82191780821917804</v>
          </cell>
        </row>
        <row r="108">
          <cell r="A108" t="str">
            <v>M220_2G</v>
          </cell>
          <cell r="B108" t="str">
            <v>GPRS - 2G - Prepaid</v>
          </cell>
          <cell r="C108">
            <v>1</v>
          </cell>
          <cell r="D108">
            <v>1</v>
          </cell>
          <cell r="E108">
            <v>0</v>
          </cell>
          <cell r="F108">
            <v>0</v>
          </cell>
          <cell r="G108">
            <v>0</v>
          </cell>
          <cell r="H108">
            <v>0.82191780821917804</v>
          </cell>
          <cell r="I108">
            <v>1</v>
          </cell>
          <cell r="J108">
            <v>1</v>
          </cell>
          <cell r="K108">
            <v>0.82191780821917804</v>
          </cell>
          <cell r="L108">
            <v>0.82191780821917804</v>
          </cell>
          <cell r="M108">
            <v>0</v>
          </cell>
          <cell r="N108">
            <v>0</v>
          </cell>
          <cell r="O108">
            <v>1</v>
          </cell>
          <cell r="P108">
            <v>1</v>
          </cell>
          <cell r="Q108">
            <v>0</v>
          </cell>
          <cell r="R108">
            <v>0</v>
          </cell>
          <cell r="S108">
            <v>0.17808219178082191</v>
          </cell>
          <cell r="T108">
            <v>0</v>
          </cell>
          <cell r="U108">
            <v>1</v>
          </cell>
          <cell r="V108">
            <v>1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 t="str">
            <v>M220_3G</v>
          </cell>
          <cell r="B109" t="str">
            <v>GPRS - 3G - Prepaid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0.82191780821917804</v>
          </cell>
          <cell r="I109">
            <v>1</v>
          </cell>
          <cell r="J109">
            <v>0</v>
          </cell>
          <cell r="K109">
            <v>0</v>
          </cell>
          <cell r="L109">
            <v>0.82191780821917804</v>
          </cell>
          <cell r="M109">
            <v>0</v>
          </cell>
          <cell r="N109">
            <v>0</v>
          </cell>
          <cell r="O109">
            <v>1</v>
          </cell>
          <cell r="P109">
            <v>1</v>
          </cell>
          <cell r="Q109">
            <v>0</v>
          </cell>
          <cell r="R109">
            <v>0</v>
          </cell>
          <cell r="S109">
            <v>0.17808219178082191</v>
          </cell>
          <cell r="T109">
            <v>0</v>
          </cell>
          <cell r="U109">
            <v>1</v>
          </cell>
          <cell r="V109">
            <v>1</v>
          </cell>
          <cell r="W109">
            <v>1</v>
          </cell>
          <cell r="X109">
            <v>1</v>
          </cell>
          <cell r="Y109">
            <v>1</v>
          </cell>
          <cell r="Z109">
            <v>0.82191780821917804</v>
          </cell>
        </row>
        <row r="110">
          <cell r="A110" t="str">
            <v>M221_2G</v>
          </cell>
          <cell r="B110" t="str">
            <v>Customers' roaming outside Turkey - Data - 2G - Prepaid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 t="str">
            <v>M221_3G</v>
          </cell>
          <cell r="B111" t="str">
            <v>Customers' roaming outside Turkey - Data - 3G - Prepaid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 t="str">
            <v>M222_2G</v>
          </cell>
          <cell r="B112" t="str">
            <v>Other VAS service (e.g. ringtones) -2G - Prepaid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 t="str">
            <v>M222_3G</v>
          </cell>
          <cell r="B113" t="str">
            <v>Other VAS service (e.g. ringtones) -3G - Prepaid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 t="str">
            <v>M223_2G</v>
          </cell>
          <cell r="B114" t="str">
            <v>SMS Based Services-Prepaid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 t="str">
            <v>M224_2G</v>
          </cell>
          <cell r="B115" t="str">
            <v>Calls from other domestic mobile networks - 2G - Prepaid</v>
          </cell>
          <cell r="C115">
            <v>1</v>
          </cell>
          <cell r="D115">
            <v>1</v>
          </cell>
          <cell r="E115">
            <v>1</v>
          </cell>
          <cell r="F115">
            <v>1</v>
          </cell>
          <cell r="G115">
            <v>0</v>
          </cell>
          <cell r="H115">
            <v>1.85</v>
          </cell>
          <cell r="I115">
            <v>1</v>
          </cell>
          <cell r="J115">
            <v>1</v>
          </cell>
          <cell r="K115">
            <v>1</v>
          </cell>
          <cell r="L115">
            <v>0.85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 t="str">
            <v>M224_3G</v>
          </cell>
          <cell r="B116" t="str">
            <v>Calls from other domestic mobile networks - 3G - Prepaid</v>
          </cell>
          <cell r="C116">
            <v>0</v>
          </cell>
          <cell r="D116">
            <v>0</v>
          </cell>
          <cell r="E116">
            <v>1</v>
          </cell>
          <cell r="F116">
            <v>1</v>
          </cell>
          <cell r="G116">
            <v>0</v>
          </cell>
          <cell r="H116">
            <v>1.85</v>
          </cell>
          <cell r="I116">
            <v>1</v>
          </cell>
          <cell r="J116">
            <v>0</v>
          </cell>
          <cell r="K116">
            <v>0</v>
          </cell>
          <cell r="L116">
            <v>0.85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1</v>
          </cell>
          <cell r="X116">
            <v>1</v>
          </cell>
          <cell r="Y116">
            <v>1</v>
          </cell>
          <cell r="Z116">
            <v>1</v>
          </cell>
        </row>
        <row r="117">
          <cell r="A117" t="str">
            <v>M225_2G</v>
          </cell>
          <cell r="B117" t="str">
            <v>Calls from PSTN - 2G - Prepaid</v>
          </cell>
          <cell r="C117">
            <v>1</v>
          </cell>
          <cell r="D117">
            <v>1</v>
          </cell>
          <cell r="E117">
            <v>1</v>
          </cell>
          <cell r="F117">
            <v>1</v>
          </cell>
          <cell r="G117">
            <v>0</v>
          </cell>
          <cell r="H117">
            <v>1.85</v>
          </cell>
          <cell r="I117">
            <v>1</v>
          </cell>
          <cell r="J117">
            <v>1</v>
          </cell>
          <cell r="K117">
            <v>1</v>
          </cell>
          <cell r="L117">
            <v>0.85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 t="str">
            <v>M226_2G</v>
          </cell>
          <cell r="B118" t="str">
            <v>Calls from international - 2G - Prepaid</v>
          </cell>
          <cell r="C118">
            <v>1</v>
          </cell>
          <cell r="D118">
            <v>1</v>
          </cell>
          <cell r="E118">
            <v>1</v>
          </cell>
          <cell r="F118">
            <v>1</v>
          </cell>
          <cell r="G118">
            <v>0</v>
          </cell>
          <cell r="H118">
            <v>1.9</v>
          </cell>
          <cell r="I118">
            <v>1</v>
          </cell>
          <cell r="J118">
            <v>1</v>
          </cell>
          <cell r="K118">
            <v>1</v>
          </cell>
          <cell r="L118">
            <v>0.9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 t="str">
            <v>M225_3G</v>
          </cell>
          <cell r="B119" t="str">
            <v>Calls from PSTN - 3G - Prepaid</v>
          </cell>
          <cell r="C119">
            <v>0</v>
          </cell>
          <cell r="D119">
            <v>0</v>
          </cell>
          <cell r="E119">
            <v>1</v>
          </cell>
          <cell r="F119">
            <v>1</v>
          </cell>
          <cell r="G119">
            <v>0</v>
          </cell>
          <cell r="H119">
            <v>1.85</v>
          </cell>
          <cell r="I119">
            <v>1</v>
          </cell>
          <cell r="J119">
            <v>0</v>
          </cell>
          <cell r="K119">
            <v>0</v>
          </cell>
          <cell r="L119">
            <v>0.85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1</v>
          </cell>
          <cell r="X119">
            <v>1</v>
          </cell>
          <cell r="Y119">
            <v>1</v>
          </cell>
          <cell r="Z119">
            <v>1</v>
          </cell>
        </row>
        <row r="120">
          <cell r="A120" t="str">
            <v>M226_3G</v>
          </cell>
          <cell r="B120" t="str">
            <v>Calls from international - 3G - Prepaid</v>
          </cell>
          <cell r="C120">
            <v>0</v>
          </cell>
          <cell r="D120">
            <v>0</v>
          </cell>
          <cell r="E120">
            <v>1</v>
          </cell>
          <cell r="F120">
            <v>1</v>
          </cell>
          <cell r="G120">
            <v>0</v>
          </cell>
          <cell r="H120">
            <v>1.9</v>
          </cell>
          <cell r="I120">
            <v>1</v>
          </cell>
          <cell r="J120">
            <v>0</v>
          </cell>
          <cell r="K120">
            <v>0</v>
          </cell>
          <cell r="L120">
            <v>0.9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1</v>
          </cell>
          <cell r="X120">
            <v>1</v>
          </cell>
          <cell r="Y120">
            <v>1</v>
          </cell>
          <cell r="Z120">
            <v>1</v>
          </cell>
        </row>
        <row r="121">
          <cell r="A121" t="str">
            <v>M227_2G</v>
          </cell>
          <cell r="B121" t="str">
            <v>Calls from other networks terminating in VMS - 2G - Prepaid</v>
          </cell>
          <cell r="C121">
            <v>0</v>
          </cell>
          <cell r="D121">
            <v>0</v>
          </cell>
          <cell r="E121">
            <v>1</v>
          </cell>
          <cell r="F121">
            <v>1</v>
          </cell>
          <cell r="G121">
            <v>0</v>
          </cell>
          <cell r="H121">
            <v>1.95</v>
          </cell>
          <cell r="I121">
            <v>0</v>
          </cell>
          <cell r="J121">
            <v>0</v>
          </cell>
          <cell r="K121">
            <v>0</v>
          </cell>
          <cell r="L121">
            <v>0.95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 t="str">
            <v>M227_3G</v>
          </cell>
          <cell r="B122" t="str">
            <v>Calls from other networks terminating in VMS - 3G - Prepaid</v>
          </cell>
          <cell r="C122">
            <v>0</v>
          </cell>
          <cell r="D122">
            <v>0</v>
          </cell>
          <cell r="E122">
            <v>1</v>
          </cell>
          <cell r="F122">
            <v>1</v>
          </cell>
          <cell r="G122">
            <v>0</v>
          </cell>
          <cell r="H122">
            <v>1.95</v>
          </cell>
          <cell r="I122">
            <v>0</v>
          </cell>
          <cell r="J122">
            <v>0</v>
          </cell>
          <cell r="K122">
            <v>0</v>
          </cell>
          <cell r="L122">
            <v>0.95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 t="str">
            <v>M228_2G</v>
          </cell>
          <cell r="B123" t="str">
            <v>Incoming SMS - 2G - Prepaid</v>
          </cell>
          <cell r="C123">
            <v>1</v>
          </cell>
          <cell r="D123">
            <v>1</v>
          </cell>
          <cell r="E123">
            <v>1</v>
          </cell>
          <cell r="F123">
            <v>1</v>
          </cell>
          <cell r="G123">
            <v>0</v>
          </cell>
          <cell r="H123">
            <v>1</v>
          </cell>
          <cell r="I123">
            <v>0</v>
          </cell>
          <cell r="J123">
            <v>1</v>
          </cell>
          <cell r="K123">
            <v>1</v>
          </cell>
          <cell r="L123">
            <v>0.85</v>
          </cell>
          <cell r="M123">
            <v>1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 t="str">
            <v>M228_3G</v>
          </cell>
          <cell r="B124" t="str">
            <v>Incoming SMS - 3G - Prepaid</v>
          </cell>
          <cell r="C124">
            <v>0</v>
          </cell>
          <cell r="D124">
            <v>0</v>
          </cell>
          <cell r="E124">
            <v>1</v>
          </cell>
          <cell r="F124">
            <v>1</v>
          </cell>
          <cell r="G124">
            <v>0</v>
          </cell>
          <cell r="H124">
            <v>1</v>
          </cell>
          <cell r="I124">
            <v>0</v>
          </cell>
          <cell r="J124">
            <v>0</v>
          </cell>
          <cell r="K124">
            <v>0</v>
          </cell>
          <cell r="L124">
            <v>0.85</v>
          </cell>
          <cell r="M124">
            <v>1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1</v>
          </cell>
          <cell r="X124">
            <v>1</v>
          </cell>
          <cell r="Y124">
            <v>1</v>
          </cell>
          <cell r="Z124">
            <v>1</v>
          </cell>
        </row>
        <row r="125">
          <cell r="A125" t="str">
            <v>M229_2G</v>
          </cell>
          <cell r="B125" t="str">
            <v>MMS - Picture - from other networks - Prepaid</v>
          </cell>
          <cell r="C125">
            <v>1</v>
          </cell>
          <cell r="D125">
            <v>1</v>
          </cell>
          <cell r="E125">
            <v>0</v>
          </cell>
          <cell r="F125">
            <v>0</v>
          </cell>
          <cell r="G125">
            <v>1</v>
          </cell>
          <cell r="H125">
            <v>0.82191780821917804</v>
          </cell>
          <cell r="I125">
            <v>0</v>
          </cell>
          <cell r="J125">
            <v>1</v>
          </cell>
          <cell r="K125">
            <v>0.82191780821917804</v>
          </cell>
          <cell r="L125">
            <v>0.82191780821917804</v>
          </cell>
          <cell r="M125">
            <v>1</v>
          </cell>
          <cell r="N125">
            <v>0</v>
          </cell>
          <cell r="O125">
            <v>1</v>
          </cell>
          <cell r="P125">
            <v>1</v>
          </cell>
          <cell r="Q125">
            <v>1</v>
          </cell>
          <cell r="R125">
            <v>1</v>
          </cell>
          <cell r="S125">
            <v>0.17808219178082191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 t="str">
            <v>M229_3G</v>
          </cell>
          <cell r="B126" t="str">
            <v>MMS - Picture - from other networks - Prepaid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1</v>
          </cell>
          <cell r="H126">
            <v>0.82191780821917804</v>
          </cell>
          <cell r="I126">
            <v>0</v>
          </cell>
          <cell r="J126">
            <v>0</v>
          </cell>
          <cell r="K126">
            <v>0</v>
          </cell>
          <cell r="L126">
            <v>0.82191780821917804</v>
          </cell>
          <cell r="M126">
            <v>1</v>
          </cell>
          <cell r="N126">
            <v>0</v>
          </cell>
          <cell r="O126">
            <v>1</v>
          </cell>
          <cell r="P126">
            <v>1</v>
          </cell>
          <cell r="Q126">
            <v>1</v>
          </cell>
          <cell r="R126">
            <v>1</v>
          </cell>
          <cell r="S126">
            <v>0.17808219178082191</v>
          </cell>
          <cell r="T126">
            <v>0</v>
          </cell>
          <cell r="U126">
            <v>0</v>
          </cell>
          <cell r="V126">
            <v>0</v>
          </cell>
          <cell r="W126">
            <v>1</v>
          </cell>
          <cell r="X126">
            <v>1</v>
          </cell>
          <cell r="Y126">
            <v>1</v>
          </cell>
          <cell r="Z126">
            <v>0.82191780821917804</v>
          </cell>
        </row>
        <row r="127">
          <cell r="A127" t="str">
            <v>M230_2G</v>
          </cell>
          <cell r="B127" t="str">
            <v>MMS - Video - from other networks - Prepaid</v>
          </cell>
          <cell r="C127">
            <v>1</v>
          </cell>
          <cell r="D127">
            <v>1</v>
          </cell>
          <cell r="E127">
            <v>0</v>
          </cell>
          <cell r="F127">
            <v>0</v>
          </cell>
          <cell r="G127">
            <v>1</v>
          </cell>
          <cell r="H127">
            <v>0.82191780821917804</v>
          </cell>
          <cell r="I127">
            <v>0</v>
          </cell>
          <cell r="J127">
            <v>1</v>
          </cell>
          <cell r="K127">
            <v>0.82191780821917804</v>
          </cell>
          <cell r="L127">
            <v>0.82191780821917804</v>
          </cell>
          <cell r="M127">
            <v>1</v>
          </cell>
          <cell r="N127">
            <v>0</v>
          </cell>
          <cell r="O127">
            <v>1</v>
          </cell>
          <cell r="P127">
            <v>1</v>
          </cell>
          <cell r="Q127">
            <v>1</v>
          </cell>
          <cell r="R127">
            <v>1</v>
          </cell>
          <cell r="S127">
            <v>0.17808219178082191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 t="str">
            <v>M230_3G</v>
          </cell>
          <cell r="B128" t="str">
            <v>MMS - Video - from other networks - Prepaid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1</v>
          </cell>
          <cell r="H128">
            <v>0.82191780821917804</v>
          </cell>
          <cell r="I128">
            <v>0</v>
          </cell>
          <cell r="J128">
            <v>0</v>
          </cell>
          <cell r="K128">
            <v>0</v>
          </cell>
          <cell r="L128">
            <v>0.82191780821917804</v>
          </cell>
          <cell r="M128">
            <v>1</v>
          </cell>
          <cell r="N128">
            <v>0</v>
          </cell>
          <cell r="O128">
            <v>1</v>
          </cell>
          <cell r="P128">
            <v>1</v>
          </cell>
          <cell r="Q128">
            <v>1</v>
          </cell>
          <cell r="R128">
            <v>1</v>
          </cell>
          <cell r="S128">
            <v>0.17808219178082191</v>
          </cell>
          <cell r="T128">
            <v>0</v>
          </cell>
          <cell r="U128">
            <v>0</v>
          </cell>
          <cell r="V128">
            <v>0</v>
          </cell>
          <cell r="W128">
            <v>1</v>
          </cell>
          <cell r="X128">
            <v>1</v>
          </cell>
          <cell r="Y128">
            <v>1</v>
          </cell>
          <cell r="Z128">
            <v>0.82191780821917804</v>
          </cell>
        </row>
        <row r="129">
          <cell r="A129" t="str">
            <v>M231_3G</v>
          </cell>
          <cell r="B129" t="str">
            <v>Video Call - to own network - Prepaid</v>
          </cell>
          <cell r="C129">
            <v>0</v>
          </cell>
          <cell r="D129">
            <v>0</v>
          </cell>
          <cell r="E129">
            <v>1</v>
          </cell>
          <cell r="F129">
            <v>1</v>
          </cell>
          <cell r="G129">
            <v>1</v>
          </cell>
          <cell r="H129">
            <v>1.85</v>
          </cell>
          <cell r="I129">
            <v>1</v>
          </cell>
          <cell r="J129">
            <v>0</v>
          </cell>
          <cell r="K129">
            <v>0</v>
          </cell>
          <cell r="L129">
            <v>0.85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2</v>
          </cell>
          <cell r="X129">
            <v>2</v>
          </cell>
          <cell r="Y129">
            <v>2</v>
          </cell>
          <cell r="Z129">
            <v>2</v>
          </cell>
        </row>
        <row r="130">
          <cell r="A130" t="str">
            <v>M232_3G</v>
          </cell>
          <cell r="B130" t="str">
            <v>Video Call - to other networks - Prepaid</v>
          </cell>
          <cell r="C130">
            <v>0</v>
          </cell>
          <cell r="D130">
            <v>0</v>
          </cell>
          <cell r="E130">
            <v>1</v>
          </cell>
          <cell r="F130">
            <v>1</v>
          </cell>
          <cell r="G130">
            <v>0</v>
          </cell>
          <cell r="H130">
            <v>1</v>
          </cell>
          <cell r="I130">
            <v>1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1</v>
          </cell>
          <cell r="X130">
            <v>1</v>
          </cell>
          <cell r="Y130">
            <v>1</v>
          </cell>
          <cell r="Z130">
            <v>1</v>
          </cell>
        </row>
        <row r="131">
          <cell r="A131" t="str">
            <v>M233_3G</v>
          </cell>
          <cell r="B131" t="str">
            <v>Video Call - from other networks - Prepaid</v>
          </cell>
          <cell r="C131">
            <v>0</v>
          </cell>
          <cell r="D131">
            <v>0</v>
          </cell>
          <cell r="E131">
            <v>1</v>
          </cell>
          <cell r="F131">
            <v>1</v>
          </cell>
          <cell r="G131">
            <v>0</v>
          </cell>
          <cell r="H131">
            <v>1.85</v>
          </cell>
          <cell r="I131">
            <v>1</v>
          </cell>
          <cell r="J131">
            <v>0</v>
          </cell>
          <cell r="K131">
            <v>0</v>
          </cell>
          <cell r="L131">
            <v>0.85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1</v>
          </cell>
          <cell r="X131">
            <v>1</v>
          </cell>
          <cell r="Y131">
            <v>1</v>
          </cell>
          <cell r="Z131">
            <v>1</v>
          </cell>
        </row>
        <row r="132">
          <cell r="A132" t="str">
            <v>M401_2G</v>
          </cell>
          <cell r="B132" t="str">
            <v>Visitors roaming (outgoing) - Data - 2G</v>
          </cell>
          <cell r="C132">
            <v>1</v>
          </cell>
          <cell r="D132">
            <v>1</v>
          </cell>
          <cell r="E132">
            <v>0</v>
          </cell>
          <cell r="F132">
            <v>0</v>
          </cell>
          <cell r="G132">
            <v>0</v>
          </cell>
          <cell r="H132">
            <v>0.82191780821917804</v>
          </cell>
          <cell r="I132">
            <v>0</v>
          </cell>
          <cell r="J132">
            <v>1</v>
          </cell>
          <cell r="K132">
            <v>0.82191780821917804</v>
          </cell>
          <cell r="L132">
            <v>0.82191780821917804</v>
          </cell>
          <cell r="M132">
            <v>0</v>
          </cell>
          <cell r="N132">
            <v>0</v>
          </cell>
          <cell r="O132">
            <v>1</v>
          </cell>
          <cell r="P132">
            <v>1</v>
          </cell>
          <cell r="Q132">
            <v>0</v>
          </cell>
          <cell r="R132">
            <v>0</v>
          </cell>
          <cell r="S132">
            <v>0.17808219178082191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 t="str">
            <v>M401_3G</v>
          </cell>
          <cell r="B133" t="str">
            <v>Visitors roaming (outgoing) - Data - 3G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0.82191780821917804</v>
          </cell>
          <cell r="I133">
            <v>0</v>
          </cell>
          <cell r="J133">
            <v>0</v>
          </cell>
          <cell r="K133">
            <v>0</v>
          </cell>
          <cell r="L133">
            <v>0.82191780821917804</v>
          </cell>
          <cell r="M133">
            <v>0</v>
          </cell>
          <cell r="N133">
            <v>0</v>
          </cell>
          <cell r="O133">
            <v>1</v>
          </cell>
          <cell r="P133">
            <v>1</v>
          </cell>
          <cell r="Q133">
            <v>0</v>
          </cell>
          <cell r="R133">
            <v>0</v>
          </cell>
          <cell r="S133">
            <v>0.17808219178082191</v>
          </cell>
          <cell r="T133">
            <v>0</v>
          </cell>
          <cell r="U133">
            <v>1</v>
          </cell>
          <cell r="V133">
            <v>1</v>
          </cell>
          <cell r="W133">
            <v>1</v>
          </cell>
          <cell r="X133">
            <v>1</v>
          </cell>
          <cell r="Y133">
            <v>1</v>
          </cell>
          <cell r="Z133">
            <v>0.82191780821917804</v>
          </cell>
        </row>
        <row r="134">
          <cell r="A134" t="str">
            <v>M402_2G</v>
          </cell>
          <cell r="B134" t="str">
            <v>Visitors roaming (incoming) - Voice - 2G</v>
          </cell>
          <cell r="C134">
            <v>1</v>
          </cell>
          <cell r="D134">
            <v>1</v>
          </cell>
          <cell r="E134">
            <v>1</v>
          </cell>
          <cell r="F134">
            <v>1</v>
          </cell>
          <cell r="G134">
            <v>0</v>
          </cell>
          <cell r="H134">
            <v>1.85</v>
          </cell>
          <cell r="I134">
            <v>0</v>
          </cell>
          <cell r="J134">
            <v>1</v>
          </cell>
          <cell r="K134">
            <v>1</v>
          </cell>
          <cell r="L134">
            <v>0.85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 t="str">
            <v>M402_3G</v>
          </cell>
          <cell r="B135" t="str">
            <v>Visitors roaming (incoming) - Voice - 3G</v>
          </cell>
          <cell r="C135">
            <v>0</v>
          </cell>
          <cell r="D135">
            <v>0</v>
          </cell>
          <cell r="E135">
            <v>1</v>
          </cell>
          <cell r="F135">
            <v>1</v>
          </cell>
          <cell r="G135">
            <v>0</v>
          </cell>
          <cell r="H135">
            <v>1.85</v>
          </cell>
          <cell r="I135">
            <v>0</v>
          </cell>
          <cell r="J135">
            <v>0</v>
          </cell>
          <cell r="K135">
            <v>0</v>
          </cell>
          <cell r="L135">
            <v>0.85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1</v>
          </cell>
          <cell r="X135">
            <v>1</v>
          </cell>
          <cell r="Y135">
            <v>1</v>
          </cell>
          <cell r="Z135">
            <v>1</v>
          </cell>
        </row>
        <row r="136">
          <cell r="A136" t="str">
            <v>M403_2G</v>
          </cell>
          <cell r="B136" t="str">
            <v>Visitors roaming (incoming) - SMS - 2G</v>
          </cell>
          <cell r="C136">
            <v>1</v>
          </cell>
          <cell r="D136">
            <v>1</v>
          </cell>
          <cell r="E136">
            <v>1</v>
          </cell>
          <cell r="F136">
            <v>1</v>
          </cell>
          <cell r="G136">
            <v>0</v>
          </cell>
          <cell r="H136">
            <v>1</v>
          </cell>
          <cell r="I136">
            <v>0</v>
          </cell>
          <cell r="J136">
            <v>1</v>
          </cell>
          <cell r="K136">
            <v>1</v>
          </cell>
          <cell r="L136">
            <v>0.85</v>
          </cell>
          <cell r="M136">
            <v>1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 t="str">
            <v>M403_3G</v>
          </cell>
          <cell r="B137" t="str">
            <v>Visitors roaming (incoming) - SMS - 3G</v>
          </cell>
          <cell r="C137">
            <v>0</v>
          </cell>
          <cell r="D137">
            <v>0</v>
          </cell>
          <cell r="E137">
            <v>1</v>
          </cell>
          <cell r="F137">
            <v>1</v>
          </cell>
          <cell r="G137">
            <v>0</v>
          </cell>
          <cell r="H137">
            <v>1</v>
          </cell>
          <cell r="I137">
            <v>0</v>
          </cell>
          <cell r="J137">
            <v>0</v>
          </cell>
          <cell r="K137">
            <v>0</v>
          </cell>
          <cell r="L137">
            <v>0.85</v>
          </cell>
          <cell r="M137">
            <v>1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1</v>
          </cell>
          <cell r="X137">
            <v>1</v>
          </cell>
          <cell r="Y137">
            <v>1</v>
          </cell>
          <cell r="Z137">
            <v>1</v>
          </cell>
        </row>
        <row r="138">
          <cell r="A138" t="str">
            <v>M404_3G</v>
          </cell>
          <cell r="B138" t="str">
            <v>Visitors roaming - Data - 3G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 t="str">
            <v>M405_2G</v>
          </cell>
          <cell r="B139" t="str">
            <v>Visitors roaming (outgoing) - Voice - 2G</v>
          </cell>
          <cell r="C139">
            <v>1</v>
          </cell>
          <cell r="D139">
            <v>1</v>
          </cell>
          <cell r="E139">
            <v>1</v>
          </cell>
          <cell r="F139">
            <v>1</v>
          </cell>
          <cell r="G139">
            <v>0</v>
          </cell>
          <cell r="H139">
            <v>1</v>
          </cell>
          <cell r="I139">
            <v>0</v>
          </cell>
          <cell r="J139">
            <v>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 t="str">
            <v>M406_2G</v>
          </cell>
          <cell r="B140" t="str">
            <v>Visitors roaming (outgoing) - SMS - 2G</v>
          </cell>
          <cell r="C140">
            <v>1</v>
          </cell>
          <cell r="D140">
            <v>1</v>
          </cell>
          <cell r="E140">
            <v>1</v>
          </cell>
          <cell r="F140">
            <v>2</v>
          </cell>
          <cell r="G140">
            <v>0</v>
          </cell>
          <cell r="H140">
            <v>1</v>
          </cell>
          <cell r="I140">
            <v>0</v>
          </cell>
          <cell r="J140">
            <v>1</v>
          </cell>
          <cell r="K140">
            <v>1</v>
          </cell>
          <cell r="L140">
            <v>0</v>
          </cell>
          <cell r="M140">
            <v>1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 t="str">
            <v>M405_3G</v>
          </cell>
          <cell r="B141" t="str">
            <v>Visitors roaming (outgoing) - Voice - 3G</v>
          </cell>
          <cell r="C141">
            <v>0</v>
          </cell>
          <cell r="D141">
            <v>0</v>
          </cell>
          <cell r="E141">
            <v>1</v>
          </cell>
          <cell r="F141">
            <v>1</v>
          </cell>
          <cell r="G141">
            <v>0</v>
          </cell>
          <cell r="H141">
            <v>1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1</v>
          </cell>
          <cell r="X141">
            <v>1</v>
          </cell>
          <cell r="Y141">
            <v>1</v>
          </cell>
          <cell r="Z141">
            <v>1</v>
          </cell>
        </row>
        <row r="142">
          <cell r="A142" t="str">
            <v>M406_3G</v>
          </cell>
          <cell r="B142" t="str">
            <v>Visitors roaming (outgoing) - SMS - 3G</v>
          </cell>
          <cell r="C142">
            <v>0</v>
          </cell>
          <cell r="D142">
            <v>0</v>
          </cell>
          <cell r="E142">
            <v>1</v>
          </cell>
          <cell r="F142">
            <v>2</v>
          </cell>
          <cell r="G142">
            <v>0</v>
          </cell>
          <cell r="H142">
            <v>1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1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1</v>
          </cell>
          <cell r="X142">
            <v>1</v>
          </cell>
          <cell r="Y142">
            <v>1</v>
          </cell>
          <cell r="Z142">
            <v>1</v>
          </cell>
        </row>
        <row r="146">
          <cell r="J146" t="str">
            <v>Traffic type</v>
          </cell>
          <cell r="K146" t="str">
            <v>Units</v>
          </cell>
          <cell r="L146" t="str">
            <v>into BH Mbps</v>
          </cell>
          <cell r="M146" t="str">
            <v>Avea</v>
          </cell>
        </row>
        <row r="147">
          <cell r="I147" t="str">
            <v>Minutes - 2G</v>
          </cell>
          <cell r="J147" t="str">
            <v>2G Incoming voice call</v>
          </cell>
          <cell r="K147" t="str">
            <v>BH minutes</v>
          </cell>
          <cell r="L147">
            <v>2.3333333333333333E-4</v>
          </cell>
          <cell r="M147">
            <v>2.3333333333333333E-4</v>
          </cell>
        </row>
        <row r="148">
          <cell r="J148" t="str">
            <v>2G Outgoing voice call</v>
          </cell>
          <cell r="K148" t="str">
            <v>BH minutes</v>
          </cell>
          <cell r="L148">
            <v>2.3333333333333333E-4</v>
          </cell>
          <cell r="M148">
            <v>2.3333333333333333E-4</v>
          </cell>
        </row>
        <row r="149">
          <cell r="J149" t="str">
            <v>2G On-net voice call</v>
          </cell>
          <cell r="K149" t="str">
            <v>BH minutes</v>
          </cell>
          <cell r="L149">
            <v>2.3333333333333333E-4</v>
          </cell>
          <cell r="M149">
            <v>2.3333333333333333E-4</v>
          </cell>
        </row>
        <row r="150">
          <cell r="I150" t="str">
            <v>SMS - 2G</v>
          </cell>
          <cell r="J150" t="str">
            <v>2G SMS</v>
          </cell>
          <cell r="K150" t="str">
            <v>BH message legs</v>
          </cell>
          <cell r="L150">
            <v>3.333333333333333E-7</v>
          </cell>
          <cell r="M150">
            <v>3.333333333333333E-7</v>
          </cell>
        </row>
        <row r="151">
          <cell r="I151" t="str">
            <v>MMS picture - 2G</v>
          </cell>
          <cell r="J151" t="str">
            <v>2G MMS</v>
          </cell>
          <cell r="K151" t="str">
            <v>BH message legs</v>
          </cell>
          <cell r="L151">
            <v>1.2444444444444447E-4</v>
          </cell>
          <cell r="M151">
            <v>1.1087502222222223E-4</v>
          </cell>
        </row>
        <row r="152">
          <cell r="I152" t="str">
            <v>No of MB - 2G</v>
          </cell>
          <cell r="J152" t="str">
            <v>2G Packet data</v>
          </cell>
          <cell r="K152" t="str">
            <v>BH megabytes</v>
          </cell>
          <cell r="L152">
            <v>2.488888888888889E-3</v>
          </cell>
          <cell r="M152">
            <v>2.488888888888889E-3</v>
          </cell>
        </row>
        <row r="153">
          <cell r="I153" t="str">
            <v>Minutes - 3G</v>
          </cell>
          <cell r="J153" t="str">
            <v>3G Incoming voice call</v>
          </cell>
          <cell r="K153" t="str">
            <v>BH minutes</v>
          </cell>
          <cell r="L153">
            <v>2.0333333333333331E-4</v>
          </cell>
          <cell r="M153">
            <v>2.0333333333333331E-4</v>
          </cell>
        </row>
        <row r="154">
          <cell r="J154" t="str">
            <v>3G Outgoing voice call</v>
          </cell>
          <cell r="K154" t="str">
            <v>BH minutes</v>
          </cell>
          <cell r="L154">
            <v>2.0333333333333331E-4</v>
          </cell>
          <cell r="M154">
            <v>2.0333333333333331E-4</v>
          </cell>
        </row>
        <row r="155">
          <cell r="J155" t="str">
            <v>3G On-net voice call</v>
          </cell>
          <cell r="K155" t="str">
            <v>BH minutes</v>
          </cell>
          <cell r="L155">
            <v>2.0333333333333331E-4</v>
          </cell>
          <cell r="M155">
            <v>2.0333333333333331E-4</v>
          </cell>
        </row>
        <row r="156">
          <cell r="J156" t="str">
            <v>3G Incoming video call</v>
          </cell>
          <cell r="K156" t="str">
            <v>BH minutes</v>
          </cell>
          <cell r="L156">
            <v>1.0666666666666667E-3</v>
          </cell>
          <cell r="M156">
            <v>1.0666666666666667E-3</v>
          </cell>
        </row>
        <row r="157">
          <cell r="J157" t="str">
            <v>3G Outgoing video call</v>
          </cell>
          <cell r="K157" t="str">
            <v>BH minutes</v>
          </cell>
          <cell r="L157">
            <v>1.0666666666666667E-3</v>
          </cell>
          <cell r="M157">
            <v>1.0666666666666667E-3</v>
          </cell>
        </row>
        <row r="158">
          <cell r="J158" t="str">
            <v>3G On-net video call</v>
          </cell>
          <cell r="K158" t="str">
            <v>BH minutes</v>
          </cell>
          <cell r="L158">
            <v>1.0666666666666667E-3</v>
          </cell>
          <cell r="M158">
            <v>1.0666666666666667E-3</v>
          </cell>
        </row>
        <row r="159">
          <cell r="I159" t="str">
            <v>SMS - 3G</v>
          </cell>
          <cell r="J159" t="str">
            <v>3G SMS</v>
          </cell>
          <cell r="K159" t="str">
            <v>BH message legs</v>
          </cell>
          <cell r="L159">
            <v>3.333333333333333E-7</v>
          </cell>
          <cell r="M159">
            <v>3.333333333333333E-7</v>
          </cell>
        </row>
        <row r="160">
          <cell r="I160" t="str">
            <v>MMS picture - 3G</v>
          </cell>
          <cell r="J160" t="str">
            <v>3G MMS</v>
          </cell>
          <cell r="K160" t="str">
            <v>BH message legs</v>
          </cell>
          <cell r="L160">
            <v>1.1111111111111112E-4</v>
          </cell>
          <cell r="M160">
            <v>9.8995555555555549E-5</v>
          </cell>
        </row>
        <row r="161">
          <cell r="I161" t="str">
            <v>No of MB - 3G</v>
          </cell>
          <cell r="J161" t="str">
            <v>3G Packet data</v>
          </cell>
          <cell r="K161" t="str">
            <v>BH megabytes</v>
          </cell>
          <cell r="L161">
            <v>2.2222222222222222E-3</v>
          </cell>
          <cell r="M161">
            <v>2.2222222222222222E-3</v>
          </cell>
        </row>
        <row r="162">
          <cell r="I162" t="str">
            <v>MMS Video - 2G</v>
          </cell>
          <cell r="J162" t="str">
            <v>2G MMS</v>
          </cell>
          <cell r="K162" t="str">
            <v>BH message legs</v>
          </cell>
          <cell r="L162">
            <v>0</v>
          </cell>
          <cell r="M162">
            <v>1.1087502222222223E-4</v>
          </cell>
        </row>
        <row r="163">
          <cell r="I163" t="str">
            <v>MMS Video - 3G</v>
          </cell>
          <cell r="J163" t="str">
            <v>3G MMS</v>
          </cell>
          <cell r="K163" t="str">
            <v>BH message legs</v>
          </cell>
          <cell r="L163">
            <v>0</v>
          </cell>
          <cell r="M163">
            <v>9.8995555555555549E-5</v>
          </cell>
        </row>
        <row r="166">
          <cell r="D166">
            <v>81.967213114754102</v>
          </cell>
        </row>
        <row r="172">
          <cell r="B172" t="str">
            <v>Area Type</v>
          </cell>
          <cell r="C172" t="str">
            <v>2G Traffic Distr'n</v>
          </cell>
          <cell r="D172" t="str">
            <v>3G Traffic Distr'n</v>
          </cell>
        </row>
        <row r="173">
          <cell r="B173" t="str">
            <v>Urban</v>
          </cell>
          <cell r="C173">
            <v>0.73219346172041888</v>
          </cell>
          <cell r="D173">
            <v>0.89175820688670748</v>
          </cell>
        </row>
        <row r="174">
          <cell r="B174" t="str">
            <v>Suburban</v>
          </cell>
          <cell r="C174">
            <v>0.17998819179201708</v>
          </cell>
          <cell r="D174">
            <v>7.7235359697623726E-2</v>
          </cell>
        </row>
        <row r="175">
          <cell r="B175" t="str">
            <v xml:space="preserve">Rural </v>
          </cell>
          <cell r="C175">
            <v>7.1744824509087646E-2</v>
          </cell>
          <cell r="D175">
            <v>2.5263470974546644E-2</v>
          </cell>
        </row>
        <row r="176">
          <cell r="B176" t="str">
            <v>Highways &amp; Railways</v>
          </cell>
          <cell r="C176">
            <v>1.6073521978476453E-2</v>
          </cell>
          <cell r="D176">
            <v>5.7429624411220962E-3</v>
          </cell>
        </row>
        <row r="177">
          <cell r="B177" t="str">
            <v>Total</v>
          </cell>
          <cell r="C177">
            <v>1</v>
          </cell>
          <cell r="D177">
            <v>0.99999999999999989</v>
          </cell>
        </row>
        <row r="182">
          <cell r="D182">
            <v>2</v>
          </cell>
        </row>
        <row r="185">
          <cell r="D185">
            <v>20.48</v>
          </cell>
        </row>
        <row r="190">
          <cell r="A190" t="str">
            <v>M001_2G</v>
          </cell>
          <cell r="B190" t="str">
            <v>Postpaid monthly rental - 2G</v>
          </cell>
          <cell r="C190" t="str">
            <v>No of subscriber accounts</v>
          </cell>
          <cell r="E190" t="str">
            <v>n/a</v>
          </cell>
          <cell r="F190" t="str">
            <v>n/a</v>
          </cell>
          <cell r="G190" t="str">
            <v>n/a</v>
          </cell>
          <cell r="H190" t="str">
            <v>n/a</v>
          </cell>
          <cell r="I190" t="str">
            <v>n/a</v>
          </cell>
          <cell r="J190" t="str">
            <v>n/a</v>
          </cell>
          <cell r="K190">
            <v>0</v>
          </cell>
          <cell r="L190">
            <v>0</v>
          </cell>
        </row>
        <row r="191">
          <cell r="A191" t="str">
            <v>M001_3G</v>
          </cell>
          <cell r="B191" t="str">
            <v>Postpaid monthly rental - 3G</v>
          </cell>
          <cell r="C191" t="str">
            <v>No of subscriber accounts</v>
          </cell>
          <cell r="E191" t="str">
            <v>n/a</v>
          </cell>
          <cell r="F191" t="str">
            <v>n/a</v>
          </cell>
          <cell r="G191" t="str">
            <v>n/a</v>
          </cell>
          <cell r="H191" t="str">
            <v>n/a</v>
          </cell>
          <cell r="I191" t="str">
            <v>n/a</v>
          </cell>
          <cell r="J191" t="str">
            <v>n/a</v>
          </cell>
          <cell r="K191">
            <v>0</v>
          </cell>
          <cell r="L191">
            <v>0</v>
          </cell>
        </row>
        <row r="192">
          <cell r="A192" t="str">
            <v>M002_2G</v>
          </cell>
          <cell r="B192" t="str">
            <v>Postpaid monthly rental (Data) - 2G</v>
          </cell>
          <cell r="C192" t="str">
            <v>No of subscriber accounts</v>
          </cell>
          <cell r="E192" t="str">
            <v>n/a</v>
          </cell>
          <cell r="F192" t="str">
            <v>n/a</v>
          </cell>
          <cell r="G192" t="str">
            <v>n/a</v>
          </cell>
          <cell r="H192" t="str">
            <v>n/a</v>
          </cell>
          <cell r="I192" t="str">
            <v>n/a</v>
          </cell>
          <cell r="J192" t="str">
            <v>n/a</v>
          </cell>
          <cell r="K192">
            <v>0</v>
          </cell>
          <cell r="L192">
            <v>0</v>
          </cell>
        </row>
        <row r="193">
          <cell r="A193" t="str">
            <v>M002_3G</v>
          </cell>
          <cell r="B193" t="str">
            <v>Postpaid monthly rental (Data) - 3G</v>
          </cell>
          <cell r="C193" t="str">
            <v>No of subscriber accounts</v>
          </cell>
          <cell r="E193" t="str">
            <v>n/a</v>
          </cell>
          <cell r="F193" t="str">
            <v>n/a</v>
          </cell>
          <cell r="G193" t="str">
            <v>n/a</v>
          </cell>
          <cell r="H193" t="str">
            <v>n/a</v>
          </cell>
          <cell r="I193" t="str">
            <v>n/a</v>
          </cell>
          <cell r="J193" t="str">
            <v>n/a</v>
          </cell>
          <cell r="K193">
            <v>0</v>
          </cell>
          <cell r="L193">
            <v>0</v>
          </cell>
        </row>
        <row r="194">
          <cell r="A194" t="str">
            <v>M003_2G</v>
          </cell>
          <cell r="B194" t="str">
            <v>Calls to other domestic mobile networks - 2G - Postpaid</v>
          </cell>
          <cell r="C194" t="str">
            <v>Minutes</v>
          </cell>
          <cell r="D194" t="str">
            <v>2G Voice</v>
          </cell>
          <cell r="E194">
            <v>16</v>
          </cell>
          <cell r="F194">
            <v>42.2</v>
          </cell>
          <cell r="G194">
            <v>16</v>
          </cell>
          <cell r="H194">
            <v>42.2</v>
          </cell>
          <cell r="I194">
            <v>1E-3</v>
          </cell>
          <cell r="J194">
            <v>0.01</v>
          </cell>
          <cell r="K194">
            <v>2.6666666666666668E-4</v>
          </cell>
          <cell r="L194">
            <v>7.0333333333333337E-4</v>
          </cell>
        </row>
        <row r="195">
          <cell r="A195" t="str">
            <v>M003_3G</v>
          </cell>
          <cell r="B195" t="str">
            <v>Calls to other domestic mobile networks - 3G - Postpaid</v>
          </cell>
          <cell r="C195" t="str">
            <v>Minutes</v>
          </cell>
          <cell r="D195" t="str">
            <v>3G Voice</v>
          </cell>
          <cell r="E195">
            <v>12.2</v>
          </cell>
          <cell r="F195">
            <v>42.2</v>
          </cell>
          <cell r="G195">
            <v>12.2</v>
          </cell>
          <cell r="H195">
            <v>42.2</v>
          </cell>
          <cell r="I195">
            <v>1E-3</v>
          </cell>
          <cell r="J195">
            <v>0.01</v>
          </cell>
          <cell r="K195">
            <v>2.0333333333333331E-4</v>
          </cell>
          <cell r="L195">
            <v>7.0333333333333337E-4</v>
          </cell>
        </row>
        <row r="196">
          <cell r="A196" t="str">
            <v>M004_2G</v>
          </cell>
          <cell r="B196" t="str">
            <v>Calls to PSTN - 2G - Postpaid</v>
          </cell>
          <cell r="C196" t="str">
            <v>Minutes</v>
          </cell>
          <cell r="D196" t="str">
            <v>2G Voice</v>
          </cell>
          <cell r="E196">
            <v>16</v>
          </cell>
          <cell r="F196">
            <v>42.2</v>
          </cell>
          <cell r="G196">
            <v>16</v>
          </cell>
          <cell r="H196">
            <v>42.2</v>
          </cell>
          <cell r="I196">
            <v>1E-3</v>
          </cell>
          <cell r="J196">
            <v>0.01</v>
          </cell>
          <cell r="K196">
            <v>2.6666666666666668E-4</v>
          </cell>
          <cell r="L196">
            <v>7.0333333333333337E-4</v>
          </cell>
        </row>
        <row r="197">
          <cell r="A197" t="str">
            <v>M004_3G</v>
          </cell>
          <cell r="B197" t="str">
            <v>Calls to PSTN - 3G - Postpaid</v>
          </cell>
          <cell r="C197" t="str">
            <v>Minutes</v>
          </cell>
          <cell r="D197" t="str">
            <v>3G Voice</v>
          </cell>
          <cell r="E197">
            <v>12.2</v>
          </cell>
          <cell r="F197">
            <v>42.2</v>
          </cell>
          <cell r="G197">
            <v>12.2</v>
          </cell>
          <cell r="H197">
            <v>42.2</v>
          </cell>
          <cell r="I197">
            <v>1E-3</v>
          </cell>
          <cell r="J197">
            <v>0.01</v>
          </cell>
          <cell r="K197">
            <v>2.0333333333333331E-4</v>
          </cell>
          <cell r="L197">
            <v>7.0333333333333337E-4</v>
          </cell>
        </row>
        <row r="198">
          <cell r="A198" t="str">
            <v>M005_2G</v>
          </cell>
          <cell r="B198" t="str">
            <v>Calls to international - 2G - Postpaid</v>
          </cell>
          <cell r="C198" t="str">
            <v>Minutes</v>
          </cell>
          <cell r="D198" t="str">
            <v>2G Voice</v>
          </cell>
          <cell r="E198">
            <v>16</v>
          </cell>
          <cell r="F198">
            <v>42.2</v>
          </cell>
          <cell r="G198">
            <v>16</v>
          </cell>
          <cell r="H198">
            <v>42.2</v>
          </cell>
          <cell r="I198">
            <v>1E-3</v>
          </cell>
          <cell r="J198">
            <v>0.01</v>
          </cell>
          <cell r="K198">
            <v>2.6666666666666668E-4</v>
          </cell>
          <cell r="L198">
            <v>7.0333333333333337E-4</v>
          </cell>
        </row>
        <row r="199">
          <cell r="A199" t="str">
            <v>M005_3G</v>
          </cell>
          <cell r="B199" t="str">
            <v>Calls to international - 3G - Postpaid</v>
          </cell>
          <cell r="C199" t="str">
            <v>Minutes</v>
          </cell>
          <cell r="D199" t="str">
            <v>3G Voice</v>
          </cell>
          <cell r="E199">
            <v>12.2</v>
          </cell>
          <cell r="F199">
            <v>42.2</v>
          </cell>
          <cell r="G199">
            <v>12.2</v>
          </cell>
          <cell r="H199">
            <v>42.2</v>
          </cell>
          <cell r="I199">
            <v>1E-3</v>
          </cell>
          <cell r="J199">
            <v>0.01</v>
          </cell>
          <cell r="K199">
            <v>2.0333333333333331E-4</v>
          </cell>
          <cell r="L199">
            <v>7.0333333333333337E-4</v>
          </cell>
        </row>
        <row r="200">
          <cell r="A200" t="str">
            <v>M006_2G</v>
          </cell>
          <cell r="B200" t="str">
            <v>Calls to own network - 2G - Postpaid</v>
          </cell>
          <cell r="C200" t="str">
            <v>Minutes</v>
          </cell>
          <cell r="D200" t="str">
            <v>2G Voice</v>
          </cell>
          <cell r="E200">
            <v>16</v>
          </cell>
          <cell r="F200">
            <v>42.2</v>
          </cell>
          <cell r="G200">
            <v>16</v>
          </cell>
          <cell r="H200">
            <v>42.2</v>
          </cell>
          <cell r="I200">
            <v>1E-3</v>
          </cell>
          <cell r="J200">
            <v>0.01</v>
          </cell>
          <cell r="K200">
            <v>2.6666666666666668E-4</v>
          </cell>
          <cell r="L200">
            <v>7.0333333333333337E-4</v>
          </cell>
        </row>
        <row r="201">
          <cell r="A201" t="str">
            <v>M006_3G</v>
          </cell>
          <cell r="B201" t="str">
            <v>Calls to own network - 3G - Postpaid</v>
          </cell>
          <cell r="C201" t="str">
            <v>Minutes</v>
          </cell>
          <cell r="D201" t="str">
            <v>3G Voice</v>
          </cell>
          <cell r="E201">
            <v>12.2</v>
          </cell>
          <cell r="F201">
            <v>42.2</v>
          </cell>
          <cell r="G201">
            <v>12.2</v>
          </cell>
          <cell r="H201">
            <v>42.2</v>
          </cell>
          <cell r="I201">
            <v>1E-3</v>
          </cell>
          <cell r="J201">
            <v>0.01</v>
          </cell>
          <cell r="K201">
            <v>2.0333333333333331E-4</v>
          </cell>
          <cell r="L201">
            <v>7.0333333333333337E-4</v>
          </cell>
        </row>
        <row r="202">
          <cell r="A202" t="str">
            <v>M007_2G</v>
          </cell>
          <cell r="B202" t="str">
            <v>Calls to Customer Care - 2G - Postpaid</v>
          </cell>
          <cell r="C202" t="str">
            <v>Minutes</v>
          </cell>
          <cell r="D202" t="str">
            <v>2G Voice</v>
          </cell>
          <cell r="E202">
            <v>16</v>
          </cell>
          <cell r="F202">
            <v>42.2</v>
          </cell>
          <cell r="G202">
            <v>16</v>
          </cell>
          <cell r="H202">
            <v>42.2</v>
          </cell>
          <cell r="I202">
            <v>1E-3</v>
          </cell>
          <cell r="J202">
            <v>0.01</v>
          </cell>
          <cell r="K202">
            <v>2.6666666666666668E-4</v>
          </cell>
          <cell r="L202">
            <v>7.0333333333333337E-4</v>
          </cell>
        </row>
        <row r="203">
          <cell r="A203" t="str">
            <v>M007_3G</v>
          </cell>
          <cell r="B203" t="str">
            <v>Calls to Customer Care - 3G - Postpaid</v>
          </cell>
          <cell r="C203" t="str">
            <v>Minutes</v>
          </cell>
          <cell r="D203" t="str">
            <v>3G Voice</v>
          </cell>
          <cell r="E203">
            <v>12.2</v>
          </cell>
          <cell r="F203">
            <v>42.2</v>
          </cell>
          <cell r="G203">
            <v>12.2</v>
          </cell>
          <cell r="H203">
            <v>42.2</v>
          </cell>
          <cell r="I203">
            <v>1E-3</v>
          </cell>
          <cell r="J203">
            <v>0.01</v>
          </cell>
          <cell r="K203">
            <v>2.0333333333333331E-4</v>
          </cell>
          <cell r="L203">
            <v>7.0333333333333337E-4</v>
          </cell>
        </row>
        <row r="204">
          <cell r="A204" t="str">
            <v>M008_2G</v>
          </cell>
          <cell r="B204" t="str">
            <v>Calls to Directory Enquiry - 2G - Postpaid</v>
          </cell>
          <cell r="C204" t="str">
            <v>Minutes</v>
          </cell>
          <cell r="D204" t="str">
            <v>2G Voice</v>
          </cell>
          <cell r="E204">
            <v>16</v>
          </cell>
          <cell r="F204">
            <v>42.2</v>
          </cell>
          <cell r="G204">
            <v>16</v>
          </cell>
          <cell r="H204">
            <v>42.2</v>
          </cell>
          <cell r="I204">
            <v>1E-3</v>
          </cell>
          <cell r="J204">
            <v>0.01</v>
          </cell>
          <cell r="K204">
            <v>2.6666666666666668E-4</v>
          </cell>
          <cell r="L204">
            <v>7.0333333333333337E-4</v>
          </cell>
        </row>
        <row r="205">
          <cell r="A205" t="str">
            <v>M008_3G</v>
          </cell>
          <cell r="B205" t="str">
            <v>Calls to Directory Enquiry - 3G - Postpaid</v>
          </cell>
          <cell r="C205" t="str">
            <v>Minutes</v>
          </cell>
          <cell r="D205" t="str">
            <v>3G Voice</v>
          </cell>
          <cell r="E205">
            <v>12.2</v>
          </cell>
          <cell r="F205">
            <v>42.2</v>
          </cell>
          <cell r="G205">
            <v>12.2</v>
          </cell>
          <cell r="H205">
            <v>42.2</v>
          </cell>
          <cell r="I205">
            <v>1E-3</v>
          </cell>
          <cell r="J205">
            <v>0.01</v>
          </cell>
          <cell r="K205">
            <v>2.0333333333333331E-4</v>
          </cell>
          <cell r="L205">
            <v>7.0333333333333337E-4</v>
          </cell>
        </row>
        <row r="206">
          <cell r="A206" t="str">
            <v>M009_2G</v>
          </cell>
          <cell r="B206" t="str">
            <v>Calls to Emergency - 2G - Postpaid</v>
          </cell>
          <cell r="C206" t="str">
            <v>Minutes</v>
          </cell>
          <cell r="D206" t="str">
            <v>2G Voice</v>
          </cell>
          <cell r="E206">
            <v>16</v>
          </cell>
          <cell r="F206">
            <v>42.2</v>
          </cell>
          <cell r="G206">
            <v>16</v>
          </cell>
          <cell r="H206">
            <v>42.2</v>
          </cell>
          <cell r="I206">
            <v>1E-3</v>
          </cell>
          <cell r="J206">
            <v>0.01</v>
          </cell>
          <cell r="K206">
            <v>2.6666666666666668E-4</v>
          </cell>
          <cell r="L206">
            <v>7.0333333333333337E-4</v>
          </cell>
        </row>
        <row r="207">
          <cell r="A207" t="str">
            <v>M009_3G</v>
          </cell>
          <cell r="B207" t="str">
            <v>Calls to Emergency - 3G - Postpaid</v>
          </cell>
          <cell r="C207" t="str">
            <v>Minutes</v>
          </cell>
          <cell r="D207" t="str">
            <v>3G Voice</v>
          </cell>
          <cell r="E207">
            <v>12.2</v>
          </cell>
          <cell r="F207">
            <v>42.2</v>
          </cell>
          <cell r="G207">
            <v>12.2</v>
          </cell>
          <cell r="H207">
            <v>42.2</v>
          </cell>
          <cell r="I207">
            <v>1E-3</v>
          </cell>
          <cell r="J207">
            <v>0.01</v>
          </cell>
          <cell r="K207">
            <v>2.0333333333333331E-4</v>
          </cell>
          <cell r="L207">
            <v>7.0333333333333337E-4</v>
          </cell>
        </row>
        <row r="208">
          <cell r="A208" t="str">
            <v>M010_2G</v>
          </cell>
          <cell r="B208" t="str">
            <v>Customers' Roaming outside Turkey (Voice) - 2G - Postpaid</v>
          </cell>
          <cell r="C208" t="str">
            <v>Minutes</v>
          </cell>
          <cell r="D208" t="str">
            <v>2G Voice</v>
          </cell>
          <cell r="E208">
            <v>16</v>
          </cell>
          <cell r="F208">
            <v>42.2</v>
          </cell>
          <cell r="G208">
            <v>16</v>
          </cell>
          <cell r="H208">
            <v>42.2</v>
          </cell>
          <cell r="I208">
            <v>1E-3</v>
          </cell>
          <cell r="J208">
            <v>0.01</v>
          </cell>
          <cell r="K208">
            <v>2.6666666666666668E-4</v>
          </cell>
          <cell r="L208">
            <v>7.0333333333333337E-4</v>
          </cell>
        </row>
        <row r="209">
          <cell r="A209" t="str">
            <v>M010_3G</v>
          </cell>
          <cell r="B209" t="str">
            <v>Customers' Roaming outside Turkey (Voice)  - 3G - Postpaid</v>
          </cell>
          <cell r="C209" t="str">
            <v>Minutes</v>
          </cell>
          <cell r="D209" t="str">
            <v>3G Voice</v>
          </cell>
          <cell r="E209">
            <v>12.2</v>
          </cell>
          <cell r="F209">
            <v>42.2</v>
          </cell>
          <cell r="G209">
            <v>12.2</v>
          </cell>
          <cell r="H209">
            <v>42.2</v>
          </cell>
          <cell r="I209">
            <v>1E-3</v>
          </cell>
          <cell r="J209">
            <v>0.01</v>
          </cell>
          <cell r="K209">
            <v>2.0333333333333331E-4</v>
          </cell>
          <cell r="L209">
            <v>7.0333333333333337E-4</v>
          </cell>
        </row>
        <row r="210">
          <cell r="A210" t="str">
            <v>M011_2G</v>
          </cell>
          <cell r="B210" t="str">
            <v>Voicemail retrievals - 2G - Postpaid</v>
          </cell>
          <cell r="C210" t="str">
            <v>Minutes</v>
          </cell>
          <cell r="D210" t="str">
            <v>2G Voice</v>
          </cell>
          <cell r="E210">
            <v>16</v>
          </cell>
          <cell r="F210">
            <v>42.2</v>
          </cell>
          <cell r="G210">
            <v>16</v>
          </cell>
          <cell r="H210">
            <v>42.2</v>
          </cell>
          <cell r="I210">
            <v>1E-3</v>
          </cell>
          <cell r="J210">
            <v>0.01</v>
          </cell>
          <cell r="K210">
            <v>2.6666666666666668E-4</v>
          </cell>
          <cell r="L210">
            <v>7.0333333333333337E-4</v>
          </cell>
        </row>
        <row r="211">
          <cell r="A211" t="str">
            <v>M011_3G</v>
          </cell>
          <cell r="B211" t="str">
            <v>Voicemail retrievals - 3G - Postpaid</v>
          </cell>
          <cell r="C211" t="str">
            <v>Minutes</v>
          </cell>
          <cell r="D211" t="str">
            <v>3G Voice</v>
          </cell>
          <cell r="E211">
            <v>12.2</v>
          </cell>
          <cell r="F211">
            <v>42.2</v>
          </cell>
          <cell r="G211">
            <v>12.2</v>
          </cell>
          <cell r="H211">
            <v>42.2</v>
          </cell>
          <cell r="I211">
            <v>1E-3</v>
          </cell>
          <cell r="J211">
            <v>0.01</v>
          </cell>
          <cell r="K211">
            <v>2.0333333333333331E-4</v>
          </cell>
          <cell r="L211">
            <v>7.0333333333333337E-4</v>
          </cell>
        </row>
        <row r="212">
          <cell r="A212" t="str">
            <v>M012_2G</v>
          </cell>
          <cell r="B212" t="str">
            <v>SMS to other domestic networks - 2G - Postpaid</v>
          </cell>
          <cell r="C212" t="str">
            <v>SMS</v>
          </cell>
          <cell r="D212" t="str">
            <v>Data</v>
          </cell>
          <cell r="E212" t="str">
            <v>n/a</v>
          </cell>
          <cell r="F212" t="str">
            <v>n/a</v>
          </cell>
          <cell r="G212" t="str">
            <v>n/a</v>
          </cell>
          <cell r="H212" t="str">
            <v>n/a</v>
          </cell>
          <cell r="I212" t="str">
            <v>n/a</v>
          </cell>
          <cell r="J212" t="str">
            <v>n/a</v>
          </cell>
          <cell r="K212">
            <v>3.333333333333333E-7</v>
          </cell>
          <cell r="L212">
            <v>3.333333333333333E-7</v>
          </cell>
        </row>
        <row r="213">
          <cell r="A213" t="str">
            <v>M012_3G</v>
          </cell>
          <cell r="B213" t="str">
            <v>SMS to other domestic networks - 3G - Postpaid</v>
          </cell>
          <cell r="C213" t="str">
            <v>SMS</v>
          </cell>
          <cell r="D213" t="str">
            <v>Data</v>
          </cell>
          <cell r="E213" t="str">
            <v>n/a</v>
          </cell>
          <cell r="F213" t="str">
            <v>n/a</v>
          </cell>
          <cell r="G213" t="str">
            <v>n/a</v>
          </cell>
          <cell r="H213" t="str">
            <v>n/a</v>
          </cell>
          <cell r="I213" t="str">
            <v>n/a</v>
          </cell>
          <cell r="J213" t="str">
            <v>n/a</v>
          </cell>
          <cell r="K213">
            <v>3.333333333333333E-7</v>
          </cell>
          <cell r="L213">
            <v>3.333333333333333E-7</v>
          </cell>
        </row>
        <row r="214">
          <cell r="A214" t="str">
            <v>M013_2G</v>
          </cell>
          <cell r="B214" t="str">
            <v>SMS to international - 2G - Postpaid</v>
          </cell>
          <cell r="C214" t="str">
            <v>SMS</v>
          </cell>
          <cell r="D214" t="str">
            <v>Data</v>
          </cell>
          <cell r="E214" t="str">
            <v>n/a</v>
          </cell>
          <cell r="F214" t="str">
            <v>n/a</v>
          </cell>
          <cell r="G214" t="str">
            <v>n/a</v>
          </cell>
          <cell r="H214" t="str">
            <v>n/a</v>
          </cell>
          <cell r="I214" t="str">
            <v>n/a</v>
          </cell>
          <cell r="J214" t="str">
            <v>n/a</v>
          </cell>
          <cell r="K214">
            <v>3.333333333333333E-7</v>
          </cell>
          <cell r="L214">
            <v>3.333333333333333E-7</v>
          </cell>
        </row>
        <row r="215">
          <cell r="A215" t="str">
            <v>M013_3G</v>
          </cell>
          <cell r="B215" t="str">
            <v>SMS to international - 3G - Postpaid</v>
          </cell>
          <cell r="C215" t="str">
            <v>SMS</v>
          </cell>
          <cell r="D215" t="str">
            <v>Data</v>
          </cell>
          <cell r="E215" t="str">
            <v>n/a</v>
          </cell>
          <cell r="F215" t="str">
            <v>n/a</v>
          </cell>
          <cell r="G215" t="str">
            <v>n/a</v>
          </cell>
          <cell r="H215" t="str">
            <v>n/a</v>
          </cell>
          <cell r="I215" t="str">
            <v>n/a</v>
          </cell>
          <cell r="J215" t="str">
            <v>n/a</v>
          </cell>
          <cell r="K215">
            <v>3.333333333333333E-7</v>
          </cell>
          <cell r="L215">
            <v>3.333333333333333E-7</v>
          </cell>
        </row>
        <row r="216">
          <cell r="A216" t="str">
            <v>M014_2G</v>
          </cell>
          <cell r="B216" t="str">
            <v>SMS to own network - 2G - Postpaid</v>
          </cell>
          <cell r="C216" t="str">
            <v>SMS</v>
          </cell>
          <cell r="D216" t="str">
            <v>Data</v>
          </cell>
          <cell r="E216" t="str">
            <v>n/a</v>
          </cell>
          <cell r="F216" t="str">
            <v>n/a</v>
          </cell>
          <cell r="G216" t="str">
            <v>n/a</v>
          </cell>
          <cell r="H216" t="str">
            <v>n/a</v>
          </cell>
          <cell r="I216" t="str">
            <v>n/a</v>
          </cell>
          <cell r="J216" t="str">
            <v>n/a</v>
          </cell>
          <cell r="K216">
            <v>3.333333333333333E-7</v>
          </cell>
          <cell r="L216">
            <v>3.333333333333333E-7</v>
          </cell>
        </row>
        <row r="217">
          <cell r="A217" t="str">
            <v>M014_3G</v>
          </cell>
          <cell r="B217" t="str">
            <v>SMS to own network - 3G - Postpaid</v>
          </cell>
          <cell r="C217" t="str">
            <v>SMS</v>
          </cell>
          <cell r="D217" t="str">
            <v>Data</v>
          </cell>
          <cell r="E217" t="str">
            <v>n/a</v>
          </cell>
          <cell r="F217" t="str">
            <v>n/a</v>
          </cell>
          <cell r="G217" t="str">
            <v>n/a</v>
          </cell>
          <cell r="H217" t="str">
            <v>n/a</v>
          </cell>
          <cell r="I217" t="str">
            <v>n/a</v>
          </cell>
          <cell r="J217" t="str">
            <v>n/a</v>
          </cell>
          <cell r="K217">
            <v>3.333333333333333E-7</v>
          </cell>
          <cell r="L217">
            <v>3.333333333333333E-7</v>
          </cell>
        </row>
        <row r="218">
          <cell r="A218" t="str">
            <v>M015_2G</v>
          </cell>
          <cell r="B218" t="str">
            <v>SMS - Customers' Roaming outside Turkey - 2G - Postpaid</v>
          </cell>
          <cell r="C218" t="str">
            <v>SMS</v>
          </cell>
          <cell r="D218" t="str">
            <v>Data</v>
          </cell>
          <cell r="E218" t="str">
            <v>n/a</v>
          </cell>
          <cell r="F218" t="str">
            <v>n/a</v>
          </cell>
          <cell r="G218" t="str">
            <v>n/a</v>
          </cell>
          <cell r="H218" t="str">
            <v>n/a</v>
          </cell>
          <cell r="I218" t="str">
            <v>n/a</v>
          </cell>
          <cell r="J218" t="str">
            <v>n/a</v>
          </cell>
          <cell r="K218">
            <v>3.333333333333333E-7</v>
          </cell>
          <cell r="L218">
            <v>3.333333333333333E-7</v>
          </cell>
        </row>
        <row r="219">
          <cell r="A219" t="str">
            <v>M015_3G</v>
          </cell>
          <cell r="B219" t="str">
            <v>SMS - Customers' Roaming outside Turkey - 3G - Postpaid</v>
          </cell>
          <cell r="C219" t="str">
            <v>SMS</v>
          </cell>
          <cell r="D219" t="str">
            <v>Data</v>
          </cell>
          <cell r="E219" t="str">
            <v>n/a</v>
          </cell>
          <cell r="F219" t="str">
            <v>n/a</v>
          </cell>
          <cell r="G219" t="str">
            <v>n/a</v>
          </cell>
          <cell r="H219" t="str">
            <v>n/a</v>
          </cell>
          <cell r="I219" t="str">
            <v>n/a</v>
          </cell>
          <cell r="J219" t="str">
            <v>n/a</v>
          </cell>
          <cell r="K219">
            <v>3.333333333333333E-7</v>
          </cell>
          <cell r="L219">
            <v>3.333333333333333E-7</v>
          </cell>
        </row>
        <row r="220">
          <cell r="A220" t="str">
            <v>M016_2G</v>
          </cell>
          <cell r="B220" t="str">
            <v>MMS - Picture - to own network - Postpaid</v>
          </cell>
          <cell r="C220" t="str">
            <v>MMS Picture</v>
          </cell>
          <cell r="D220" t="str">
            <v>Data</v>
          </cell>
          <cell r="E220" t="str">
            <v>n/a</v>
          </cell>
          <cell r="F220" t="str">
            <v>n/a</v>
          </cell>
          <cell r="G220" t="str">
            <v>n/a</v>
          </cell>
          <cell r="H220" t="str">
            <v>n/a</v>
          </cell>
          <cell r="I220" t="str">
            <v>n/a</v>
          </cell>
          <cell r="J220" t="str">
            <v>n/a</v>
          </cell>
          <cell r="K220">
            <v>1.1087502222222223E-4</v>
          </cell>
          <cell r="L220">
            <v>1.1087502222222223E-4</v>
          </cell>
        </row>
        <row r="221">
          <cell r="A221" t="str">
            <v>M016_3G</v>
          </cell>
          <cell r="B221" t="str">
            <v>MMS - Picture - to own network - Postpaid</v>
          </cell>
          <cell r="C221" t="str">
            <v>MMS Picture</v>
          </cell>
          <cell r="D221" t="str">
            <v>Data</v>
          </cell>
          <cell r="E221" t="str">
            <v>n/a</v>
          </cell>
          <cell r="F221" t="str">
            <v>n/a</v>
          </cell>
          <cell r="G221" t="str">
            <v>n/a</v>
          </cell>
          <cell r="H221" t="str">
            <v>n/a</v>
          </cell>
          <cell r="I221" t="str">
            <v>n/a</v>
          </cell>
          <cell r="J221" t="str">
            <v>n/a</v>
          </cell>
          <cell r="K221">
            <v>9.8995555555555549E-5</v>
          </cell>
          <cell r="L221">
            <v>9.8995555555555549E-5</v>
          </cell>
        </row>
        <row r="222">
          <cell r="A222" t="str">
            <v>M017_2G</v>
          </cell>
          <cell r="B222" t="str">
            <v>MMS - Video - to own network - Postpaid</v>
          </cell>
          <cell r="C222" t="str">
            <v>MMS Video</v>
          </cell>
          <cell r="D222" t="str">
            <v>Data</v>
          </cell>
          <cell r="E222" t="str">
            <v>n/a</v>
          </cell>
          <cell r="F222" t="str">
            <v>n/a</v>
          </cell>
          <cell r="G222" t="str">
            <v>n/a</v>
          </cell>
          <cell r="H222" t="str">
            <v>n/a</v>
          </cell>
          <cell r="I222" t="str">
            <v>n/a</v>
          </cell>
          <cell r="J222" t="str">
            <v>n/a</v>
          </cell>
          <cell r="K222">
            <v>1.1087502222222223E-4</v>
          </cell>
          <cell r="L222">
            <v>1.1087502222222223E-4</v>
          </cell>
        </row>
        <row r="223">
          <cell r="A223" t="str">
            <v>M017_3G</v>
          </cell>
          <cell r="B223" t="str">
            <v>MMS - Video - to own network - Postpaid</v>
          </cell>
          <cell r="C223" t="str">
            <v>MMS Video</v>
          </cell>
          <cell r="D223" t="str">
            <v>Data</v>
          </cell>
          <cell r="E223" t="str">
            <v>n/a</v>
          </cell>
          <cell r="F223" t="str">
            <v>n/a</v>
          </cell>
          <cell r="G223" t="str">
            <v>n/a</v>
          </cell>
          <cell r="H223" t="str">
            <v>n/a</v>
          </cell>
          <cell r="I223" t="str">
            <v>n/a</v>
          </cell>
          <cell r="J223" t="str">
            <v>n/a</v>
          </cell>
          <cell r="K223">
            <v>9.8995555555555549E-5</v>
          </cell>
          <cell r="L223">
            <v>9.8995555555555549E-5</v>
          </cell>
        </row>
        <row r="224">
          <cell r="A224" t="str">
            <v>M018_2G</v>
          </cell>
          <cell r="B224" t="str">
            <v>MMS - Picture - to other networks - Postpaid</v>
          </cell>
          <cell r="C224" t="str">
            <v>MMS Picture</v>
          </cell>
          <cell r="D224" t="str">
            <v>Data</v>
          </cell>
          <cell r="E224" t="str">
            <v>n/a</v>
          </cell>
          <cell r="F224" t="str">
            <v>n/a</v>
          </cell>
          <cell r="G224" t="str">
            <v>n/a</v>
          </cell>
          <cell r="H224" t="str">
            <v>n/a</v>
          </cell>
          <cell r="I224" t="str">
            <v>n/a</v>
          </cell>
          <cell r="J224" t="str">
            <v>n/a</v>
          </cell>
          <cell r="K224">
            <v>1.1087502222222223E-4</v>
          </cell>
          <cell r="L224">
            <v>1.1087502222222223E-4</v>
          </cell>
        </row>
        <row r="225">
          <cell r="A225" t="str">
            <v>M018_3G</v>
          </cell>
          <cell r="B225" t="str">
            <v>MMS - Picture - to other networks - Postpaid</v>
          </cell>
          <cell r="C225" t="str">
            <v>MMS Picture</v>
          </cell>
          <cell r="D225" t="str">
            <v>Data</v>
          </cell>
          <cell r="E225" t="str">
            <v>n/a</v>
          </cell>
          <cell r="F225" t="str">
            <v>n/a</v>
          </cell>
          <cell r="G225" t="str">
            <v>n/a</v>
          </cell>
          <cell r="H225" t="str">
            <v>n/a</v>
          </cell>
          <cell r="I225" t="str">
            <v>n/a</v>
          </cell>
          <cell r="J225" t="str">
            <v>n/a</v>
          </cell>
          <cell r="K225">
            <v>9.8995555555555549E-5</v>
          </cell>
          <cell r="L225">
            <v>9.8995555555555549E-5</v>
          </cell>
        </row>
        <row r="226">
          <cell r="A226" t="str">
            <v>M019_2G</v>
          </cell>
          <cell r="B226" t="str">
            <v>MMS - Video - to other networks - Postpaid</v>
          </cell>
          <cell r="C226" t="str">
            <v>MMS Video</v>
          </cell>
          <cell r="D226" t="str">
            <v>Data</v>
          </cell>
          <cell r="E226" t="str">
            <v>n/a</v>
          </cell>
          <cell r="F226" t="str">
            <v>n/a</v>
          </cell>
          <cell r="G226" t="str">
            <v>n/a</v>
          </cell>
          <cell r="H226" t="str">
            <v>n/a</v>
          </cell>
          <cell r="I226" t="str">
            <v>n/a</v>
          </cell>
          <cell r="J226" t="str">
            <v>n/a</v>
          </cell>
          <cell r="K226">
            <v>1.1087502222222223E-4</v>
          </cell>
          <cell r="L226">
            <v>1.1087502222222223E-4</v>
          </cell>
        </row>
        <row r="227">
          <cell r="A227" t="str">
            <v>M019_3G</v>
          </cell>
          <cell r="B227" t="str">
            <v>MMS - Video - to other networks - Postpaid</v>
          </cell>
          <cell r="C227" t="str">
            <v>MMS Video</v>
          </cell>
          <cell r="D227" t="str">
            <v>Data</v>
          </cell>
          <cell r="E227" t="str">
            <v>n/a</v>
          </cell>
          <cell r="F227" t="str">
            <v>n/a</v>
          </cell>
          <cell r="G227" t="str">
            <v>n/a</v>
          </cell>
          <cell r="H227" t="str">
            <v>n/a</v>
          </cell>
          <cell r="I227" t="str">
            <v>n/a</v>
          </cell>
          <cell r="J227" t="str">
            <v>n/a</v>
          </cell>
          <cell r="K227">
            <v>9.8995555555555549E-5</v>
          </cell>
          <cell r="L227">
            <v>9.8995555555555549E-5</v>
          </cell>
        </row>
        <row r="228">
          <cell r="A228" t="str">
            <v>M020_2G</v>
          </cell>
          <cell r="B228" t="str">
            <v>GPRS - 2G - Postpaid</v>
          </cell>
          <cell r="C228" t="str">
            <v>No of MB</v>
          </cell>
          <cell r="D228" t="str">
            <v>Data</v>
          </cell>
          <cell r="E228" t="str">
            <v>n/a</v>
          </cell>
          <cell r="F228" t="str">
            <v>n/a</v>
          </cell>
          <cell r="G228" t="str">
            <v>n/a</v>
          </cell>
          <cell r="H228" t="str">
            <v>n/a</v>
          </cell>
          <cell r="I228" t="str">
            <v>n/a</v>
          </cell>
          <cell r="J228" t="str">
            <v>n/a</v>
          </cell>
          <cell r="K228">
            <v>2.488888888888889E-3</v>
          </cell>
          <cell r="L228">
            <v>2.488888888888889E-3</v>
          </cell>
        </row>
        <row r="229">
          <cell r="A229" t="str">
            <v>M020_3G</v>
          </cell>
          <cell r="B229" t="str">
            <v>GPRS - 3G - Postpaid</v>
          </cell>
          <cell r="C229" t="str">
            <v>No of MB</v>
          </cell>
          <cell r="D229" t="str">
            <v>Data</v>
          </cell>
          <cell r="E229" t="str">
            <v>n/a</v>
          </cell>
          <cell r="F229" t="str">
            <v>n/a</v>
          </cell>
          <cell r="G229" t="str">
            <v>n/a</v>
          </cell>
          <cell r="H229" t="str">
            <v>n/a</v>
          </cell>
          <cell r="I229" t="str">
            <v>n/a</v>
          </cell>
          <cell r="J229" t="str">
            <v>n/a</v>
          </cell>
          <cell r="K229">
            <v>2.2222222222222222E-3</v>
          </cell>
          <cell r="L229">
            <v>2.2222222222222222E-3</v>
          </cell>
        </row>
        <row r="230">
          <cell r="A230" t="str">
            <v>M021_2G</v>
          </cell>
          <cell r="B230" t="str">
            <v>Customers' roaming outside Turkey - Data - 2G - Postpaid</v>
          </cell>
          <cell r="C230" t="str">
            <v>No of MB</v>
          </cell>
          <cell r="D230" t="str">
            <v>Data</v>
          </cell>
          <cell r="E230" t="str">
            <v>n/a</v>
          </cell>
          <cell r="F230" t="str">
            <v>n/a</v>
          </cell>
          <cell r="G230" t="str">
            <v>n/a</v>
          </cell>
          <cell r="H230" t="str">
            <v>n/a</v>
          </cell>
          <cell r="I230" t="str">
            <v>n/a</v>
          </cell>
          <cell r="J230" t="str">
            <v>n/a</v>
          </cell>
          <cell r="K230">
            <v>2.488888888888889E-3</v>
          </cell>
          <cell r="L230">
            <v>2.488888888888889E-3</v>
          </cell>
        </row>
        <row r="231">
          <cell r="A231" t="str">
            <v>M021_3G</v>
          </cell>
          <cell r="B231" t="str">
            <v>Customers' roaming outside Turkey - Data - 3G - Postpaid</v>
          </cell>
          <cell r="C231" t="str">
            <v>No of MB</v>
          </cell>
          <cell r="D231" t="str">
            <v>Data</v>
          </cell>
          <cell r="E231" t="str">
            <v>n/a</v>
          </cell>
          <cell r="F231" t="str">
            <v>n/a</v>
          </cell>
          <cell r="G231" t="str">
            <v>n/a</v>
          </cell>
          <cell r="H231" t="str">
            <v>n/a</v>
          </cell>
          <cell r="I231" t="str">
            <v>n/a</v>
          </cell>
          <cell r="J231" t="str">
            <v>n/a</v>
          </cell>
          <cell r="K231">
            <v>2.2222222222222222E-3</v>
          </cell>
          <cell r="L231">
            <v>2.2222222222222222E-3</v>
          </cell>
        </row>
        <row r="232">
          <cell r="A232" t="str">
            <v>M022_2G</v>
          </cell>
          <cell r="B232" t="str">
            <v>Other VAS service (e.g. ringtones) -2G - Postpaid</v>
          </cell>
          <cell r="C232" t="str">
            <v>SMS</v>
          </cell>
          <cell r="D232" t="str">
            <v>Data</v>
          </cell>
          <cell r="E232" t="str">
            <v>n/a</v>
          </cell>
          <cell r="F232" t="str">
            <v>n/a</v>
          </cell>
          <cell r="G232" t="str">
            <v>n/a</v>
          </cell>
          <cell r="H232" t="str">
            <v>n/a</v>
          </cell>
          <cell r="I232" t="str">
            <v>n/a</v>
          </cell>
          <cell r="J232" t="str">
            <v>n/a</v>
          </cell>
          <cell r="K232">
            <v>3.333333333333333E-7</v>
          </cell>
          <cell r="L232">
            <v>3.333333333333333E-7</v>
          </cell>
        </row>
        <row r="233">
          <cell r="A233" t="str">
            <v>M022_3G</v>
          </cell>
          <cell r="B233" t="str">
            <v>Other VAS service (e.g. ringtones) -3G - Postpaid</v>
          </cell>
          <cell r="C233" t="str">
            <v>SMS</v>
          </cell>
          <cell r="D233" t="str">
            <v>Data</v>
          </cell>
          <cell r="E233" t="str">
            <v>n/a</v>
          </cell>
          <cell r="F233" t="str">
            <v>n/a</v>
          </cell>
          <cell r="G233" t="str">
            <v>n/a</v>
          </cell>
          <cell r="H233" t="str">
            <v>n/a</v>
          </cell>
          <cell r="I233" t="str">
            <v>n/a</v>
          </cell>
          <cell r="J233" t="str">
            <v>n/a</v>
          </cell>
          <cell r="K233">
            <v>3.333333333333333E-7</v>
          </cell>
          <cell r="L233">
            <v>3.333333333333333E-7</v>
          </cell>
        </row>
        <row r="234">
          <cell r="A234" t="str">
            <v>M023_2G</v>
          </cell>
          <cell r="B234" t="str">
            <v>SMS Based Services-Postpaid</v>
          </cell>
          <cell r="C234" t="str">
            <v>SMS</v>
          </cell>
          <cell r="D234" t="str">
            <v>Data</v>
          </cell>
          <cell r="E234" t="str">
            <v>n/a</v>
          </cell>
          <cell r="F234" t="str">
            <v>n/a</v>
          </cell>
          <cell r="G234" t="str">
            <v>n/a</v>
          </cell>
          <cell r="H234" t="str">
            <v>n/a</v>
          </cell>
          <cell r="I234" t="str">
            <v>n/a</v>
          </cell>
          <cell r="J234" t="str">
            <v>n/a</v>
          </cell>
          <cell r="K234">
            <v>3.333333333333333E-7</v>
          </cell>
          <cell r="L234">
            <v>3.333333333333333E-7</v>
          </cell>
        </row>
        <row r="235">
          <cell r="A235" t="str">
            <v>M024_2G</v>
          </cell>
          <cell r="B235" t="str">
            <v>Calls from other domestic mobile networks - 2G - Postpaid</v>
          </cell>
          <cell r="C235" t="str">
            <v>Minutes</v>
          </cell>
          <cell r="D235" t="str">
            <v>2G Voice</v>
          </cell>
          <cell r="E235">
            <v>16</v>
          </cell>
          <cell r="F235">
            <v>42.2</v>
          </cell>
          <cell r="G235">
            <v>16</v>
          </cell>
          <cell r="H235">
            <v>42.2</v>
          </cell>
          <cell r="I235">
            <v>1E-3</v>
          </cell>
          <cell r="J235">
            <v>0.01</v>
          </cell>
          <cell r="K235">
            <v>2.6666666666666668E-4</v>
          </cell>
          <cell r="L235">
            <v>7.0333333333333337E-4</v>
          </cell>
        </row>
        <row r="236">
          <cell r="A236" t="str">
            <v>M024_3G</v>
          </cell>
          <cell r="B236" t="str">
            <v>Calls from other domestic mobile networks - 3G - Postpaid</v>
          </cell>
          <cell r="C236" t="str">
            <v>Minutes</v>
          </cell>
          <cell r="D236" t="str">
            <v>3G Voice</v>
          </cell>
          <cell r="E236">
            <v>12.2</v>
          </cell>
          <cell r="F236">
            <v>42.2</v>
          </cell>
          <cell r="G236">
            <v>12.2</v>
          </cell>
          <cell r="H236">
            <v>42.2</v>
          </cell>
          <cell r="I236">
            <v>1E-3</v>
          </cell>
          <cell r="J236">
            <v>0.01</v>
          </cell>
          <cell r="K236">
            <v>2.0333333333333331E-4</v>
          </cell>
          <cell r="L236">
            <v>7.0333333333333337E-4</v>
          </cell>
        </row>
        <row r="237">
          <cell r="A237" t="str">
            <v>M025_2G</v>
          </cell>
          <cell r="B237" t="str">
            <v>Calls from PSTN - 2G - Postpaid</v>
          </cell>
          <cell r="C237" t="str">
            <v>Minutes</v>
          </cell>
          <cell r="D237" t="str">
            <v>2G Voice</v>
          </cell>
          <cell r="E237">
            <v>16</v>
          </cell>
          <cell r="F237">
            <v>42.2</v>
          </cell>
          <cell r="G237">
            <v>16</v>
          </cell>
          <cell r="H237">
            <v>42.2</v>
          </cell>
          <cell r="I237">
            <v>1E-3</v>
          </cell>
          <cell r="J237">
            <v>0.01</v>
          </cell>
          <cell r="K237">
            <v>2.6666666666666668E-4</v>
          </cell>
          <cell r="L237">
            <v>7.0333333333333337E-4</v>
          </cell>
        </row>
        <row r="238">
          <cell r="A238" t="str">
            <v>M025_3G</v>
          </cell>
          <cell r="B238" t="str">
            <v>Calls from PSTN - 3G - Postpaid</v>
          </cell>
          <cell r="C238" t="str">
            <v>Minutes</v>
          </cell>
          <cell r="D238" t="str">
            <v>3G Voice</v>
          </cell>
          <cell r="E238">
            <v>12.2</v>
          </cell>
          <cell r="F238">
            <v>42.2</v>
          </cell>
          <cell r="G238">
            <v>12.2</v>
          </cell>
          <cell r="H238">
            <v>42.2</v>
          </cell>
          <cell r="I238">
            <v>1E-3</v>
          </cell>
          <cell r="J238">
            <v>0.01</v>
          </cell>
          <cell r="K238">
            <v>2.0333333333333331E-4</v>
          </cell>
          <cell r="L238">
            <v>7.0333333333333337E-4</v>
          </cell>
        </row>
        <row r="239">
          <cell r="A239" t="str">
            <v>M026_2G</v>
          </cell>
          <cell r="B239" t="str">
            <v>Calls from international - 2G - Postpaid</v>
          </cell>
          <cell r="C239" t="str">
            <v>Minutes</v>
          </cell>
          <cell r="D239" t="str">
            <v>2G Voice</v>
          </cell>
          <cell r="E239">
            <v>16</v>
          </cell>
          <cell r="F239">
            <v>42.2</v>
          </cell>
          <cell r="G239">
            <v>16</v>
          </cell>
          <cell r="H239">
            <v>42.2</v>
          </cell>
          <cell r="I239">
            <v>1E-3</v>
          </cell>
          <cell r="J239">
            <v>0.01</v>
          </cell>
          <cell r="K239">
            <v>2.6666666666666668E-4</v>
          </cell>
          <cell r="L239">
            <v>7.0333333333333337E-4</v>
          </cell>
        </row>
        <row r="240">
          <cell r="A240" t="str">
            <v>M026_3G</v>
          </cell>
          <cell r="B240" t="str">
            <v>Calls from international - 3G - Postpaid</v>
          </cell>
          <cell r="C240" t="str">
            <v>Minutes</v>
          </cell>
          <cell r="D240" t="str">
            <v>3G Voice</v>
          </cell>
          <cell r="E240">
            <v>12.2</v>
          </cell>
          <cell r="F240">
            <v>42.2</v>
          </cell>
          <cell r="G240">
            <v>12.2</v>
          </cell>
          <cell r="H240">
            <v>42.2</v>
          </cell>
          <cell r="I240">
            <v>1E-3</v>
          </cell>
          <cell r="J240">
            <v>0.01</v>
          </cell>
          <cell r="K240">
            <v>2.0333333333333331E-4</v>
          </cell>
          <cell r="L240">
            <v>7.0333333333333337E-4</v>
          </cell>
        </row>
        <row r="241">
          <cell r="A241" t="str">
            <v>M027_2G</v>
          </cell>
          <cell r="B241" t="str">
            <v>Calls from other networks terminating in VMS - 2G - Postpaid</v>
          </cell>
          <cell r="C241" t="str">
            <v>Minutes</v>
          </cell>
          <cell r="D241" t="str">
            <v>2G Voice</v>
          </cell>
          <cell r="E241">
            <v>16</v>
          </cell>
          <cell r="F241">
            <v>42.2</v>
          </cell>
          <cell r="G241">
            <v>16</v>
          </cell>
          <cell r="H241">
            <v>42.2</v>
          </cell>
          <cell r="I241">
            <v>1E-3</v>
          </cell>
          <cell r="J241">
            <v>0.01</v>
          </cell>
          <cell r="K241">
            <v>2.6666666666666668E-4</v>
          </cell>
          <cell r="L241">
            <v>7.0333333333333337E-4</v>
          </cell>
        </row>
        <row r="242">
          <cell r="A242" t="str">
            <v>M027_3G</v>
          </cell>
          <cell r="B242" t="str">
            <v>Calls from other networks terminating in VMS - 3G - Postpaid</v>
          </cell>
          <cell r="C242" t="str">
            <v>Minutes</v>
          </cell>
          <cell r="D242" t="str">
            <v>3G Voice</v>
          </cell>
          <cell r="E242">
            <v>12.2</v>
          </cell>
          <cell r="F242">
            <v>42.2</v>
          </cell>
          <cell r="G242">
            <v>12.2</v>
          </cell>
          <cell r="H242">
            <v>42.2</v>
          </cell>
          <cell r="I242">
            <v>1E-3</v>
          </cell>
          <cell r="J242">
            <v>0.01</v>
          </cell>
          <cell r="K242">
            <v>2.0333333333333331E-4</v>
          </cell>
          <cell r="L242">
            <v>7.0333333333333337E-4</v>
          </cell>
        </row>
        <row r="243">
          <cell r="A243" t="str">
            <v>M028_2G</v>
          </cell>
          <cell r="B243" t="str">
            <v>Incoming SMS - 2G - Postpaid</v>
          </cell>
          <cell r="C243" t="str">
            <v>SMS</v>
          </cell>
          <cell r="D243" t="str">
            <v>Data</v>
          </cell>
          <cell r="E243" t="str">
            <v>n/a</v>
          </cell>
          <cell r="F243" t="str">
            <v>n/a</v>
          </cell>
          <cell r="G243" t="str">
            <v>n/a</v>
          </cell>
          <cell r="H243" t="str">
            <v>n/a</v>
          </cell>
          <cell r="I243" t="str">
            <v>n/a</v>
          </cell>
          <cell r="J243" t="str">
            <v>n/a</v>
          </cell>
          <cell r="K243">
            <v>3.333333333333333E-7</v>
          </cell>
          <cell r="L243">
            <v>3.333333333333333E-7</v>
          </cell>
        </row>
        <row r="244">
          <cell r="A244" t="str">
            <v>M028_3G</v>
          </cell>
          <cell r="B244" t="str">
            <v>Incoming SMS - 3G - Postpaid</v>
          </cell>
          <cell r="C244" t="str">
            <v>SMS</v>
          </cell>
          <cell r="D244" t="str">
            <v>Data</v>
          </cell>
          <cell r="E244" t="str">
            <v>n/a</v>
          </cell>
          <cell r="F244" t="str">
            <v>n/a</v>
          </cell>
          <cell r="G244" t="str">
            <v>n/a</v>
          </cell>
          <cell r="H244" t="str">
            <v>n/a</v>
          </cell>
          <cell r="I244" t="str">
            <v>n/a</v>
          </cell>
          <cell r="J244" t="str">
            <v>n/a</v>
          </cell>
          <cell r="K244">
            <v>3.333333333333333E-7</v>
          </cell>
          <cell r="L244">
            <v>3.333333333333333E-7</v>
          </cell>
        </row>
        <row r="245">
          <cell r="A245" t="str">
            <v>M029_2G</v>
          </cell>
          <cell r="B245" t="str">
            <v>MMS - Picture - from other networks - Postpaid</v>
          </cell>
          <cell r="C245" t="str">
            <v>MMS Picture</v>
          </cell>
          <cell r="D245" t="str">
            <v>Data</v>
          </cell>
          <cell r="E245" t="str">
            <v>n/a</v>
          </cell>
          <cell r="F245" t="str">
            <v>n/a</v>
          </cell>
          <cell r="G245" t="str">
            <v>n/a</v>
          </cell>
          <cell r="H245" t="str">
            <v>n/a</v>
          </cell>
          <cell r="I245" t="str">
            <v>n/a</v>
          </cell>
          <cell r="J245" t="str">
            <v>n/a</v>
          </cell>
          <cell r="K245">
            <v>1.1087502222222223E-4</v>
          </cell>
          <cell r="L245">
            <v>1.1087502222222223E-4</v>
          </cell>
        </row>
        <row r="246">
          <cell r="A246" t="str">
            <v>M029_3G</v>
          </cell>
          <cell r="B246" t="str">
            <v>MMS - Picture - from other networks - Postpaid</v>
          </cell>
          <cell r="C246" t="str">
            <v>MMS Picture</v>
          </cell>
          <cell r="D246" t="str">
            <v>Data</v>
          </cell>
          <cell r="E246" t="str">
            <v>n/a</v>
          </cell>
          <cell r="F246" t="str">
            <v>n/a</v>
          </cell>
          <cell r="G246" t="str">
            <v>n/a</v>
          </cell>
          <cell r="H246" t="str">
            <v>n/a</v>
          </cell>
          <cell r="I246" t="str">
            <v>n/a</v>
          </cell>
          <cell r="J246" t="str">
            <v>n/a</v>
          </cell>
          <cell r="K246">
            <v>9.8995555555555549E-5</v>
          </cell>
          <cell r="L246">
            <v>9.8995555555555549E-5</v>
          </cell>
        </row>
        <row r="247">
          <cell r="A247" t="str">
            <v>M030_2G</v>
          </cell>
          <cell r="B247" t="str">
            <v>MMS - Video - from other networks - Postpaid</v>
          </cell>
          <cell r="C247" t="str">
            <v>MMS Video</v>
          </cell>
          <cell r="D247" t="str">
            <v>Data</v>
          </cell>
          <cell r="E247" t="str">
            <v>n/a</v>
          </cell>
          <cell r="F247" t="str">
            <v>n/a</v>
          </cell>
          <cell r="G247" t="str">
            <v>n/a</v>
          </cell>
          <cell r="H247" t="str">
            <v>n/a</v>
          </cell>
          <cell r="I247" t="str">
            <v>n/a</v>
          </cell>
          <cell r="J247" t="str">
            <v>n/a</v>
          </cell>
          <cell r="K247">
            <v>1.1087502222222223E-4</v>
          </cell>
          <cell r="L247">
            <v>1.1087502222222223E-4</v>
          </cell>
        </row>
        <row r="248">
          <cell r="A248" t="str">
            <v>M030_3G</v>
          </cell>
          <cell r="B248" t="str">
            <v>MMS - Video - from other networks - Postpaid</v>
          </cell>
          <cell r="C248" t="str">
            <v>MMS Video</v>
          </cell>
          <cell r="D248" t="str">
            <v>Data</v>
          </cell>
          <cell r="E248" t="str">
            <v>n/a</v>
          </cell>
          <cell r="F248" t="str">
            <v>n/a</v>
          </cell>
          <cell r="G248" t="str">
            <v>n/a</v>
          </cell>
          <cell r="H248" t="str">
            <v>n/a</v>
          </cell>
          <cell r="I248" t="str">
            <v>n/a</v>
          </cell>
          <cell r="J248" t="str">
            <v>n/a</v>
          </cell>
          <cell r="K248">
            <v>9.8995555555555549E-5</v>
          </cell>
          <cell r="L248">
            <v>9.8995555555555549E-5</v>
          </cell>
        </row>
        <row r="249">
          <cell r="A249" t="str">
            <v>M031_3G</v>
          </cell>
          <cell r="B249" t="str">
            <v>Video Call - to own network - Postpaid</v>
          </cell>
          <cell r="C249" t="str">
            <v>Minutes</v>
          </cell>
          <cell r="D249" t="str">
            <v>3G Voice</v>
          </cell>
          <cell r="E249">
            <v>12.2</v>
          </cell>
          <cell r="F249">
            <v>42.2</v>
          </cell>
          <cell r="G249">
            <v>12.2</v>
          </cell>
          <cell r="H249">
            <v>42.2</v>
          </cell>
          <cell r="I249">
            <v>1E-3</v>
          </cell>
          <cell r="J249">
            <v>0.01</v>
          </cell>
          <cell r="K249">
            <v>2.0333333333333331E-4</v>
          </cell>
          <cell r="L249">
            <v>7.0333333333333337E-4</v>
          </cell>
        </row>
        <row r="250">
          <cell r="A250" t="str">
            <v>M032_3G</v>
          </cell>
          <cell r="B250" t="str">
            <v>Video Call - to other networks - Postpaid</v>
          </cell>
          <cell r="C250" t="str">
            <v>Minutes</v>
          </cell>
          <cell r="D250" t="str">
            <v>3G Voice</v>
          </cell>
          <cell r="E250">
            <v>12.2</v>
          </cell>
          <cell r="F250">
            <v>42.2</v>
          </cell>
          <cell r="G250">
            <v>12.2</v>
          </cell>
          <cell r="H250">
            <v>42.2</v>
          </cell>
          <cell r="I250">
            <v>1E-3</v>
          </cell>
          <cell r="J250">
            <v>0.01</v>
          </cell>
          <cell r="K250">
            <v>2.0333333333333331E-4</v>
          </cell>
          <cell r="L250">
            <v>7.0333333333333337E-4</v>
          </cell>
        </row>
        <row r="251">
          <cell r="A251" t="str">
            <v>M033_3G</v>
          </cell>
          <cell r="B251" t="str">
            <v>Video Call - from other networks - Postpaid</v>
          </cell>
          <cell r="C251" t="str">
            <v>Minutes</v>
          </cell>
          <cell r="D251" t="str">
            <v>3G Voice</v>
          </cell>
          <cell r="E251">
            <v>12.2</v>
          </cell>
          <cell r="F251">
            <v>42.2</v>
          </cell>
          <cell r="G251">
            <v>12.2</v>
          </cell>
          <cell r="H251">
            <v>42.2</v>
          </cell>
          <cell r="I251">
            <v>1E-3</v>
          </cell>
          <cell r="J251">
            <v>0.01</v>
          </cell>
          <cell r="K251">
            <v>2.0333333333333331E-4</v>
          </cell>
          <cell r="L251">
            <v>7.0333333333333337E-4</v>
          </cell>
        </row>
        <row r="252">
          <cell r="A252" t="str">
            <v>M203_2G</v>
          </cell>
          <cell r="B252" t="str">
            <v>Calls to other domestic mobile networks - 2G - Prepaid</v>
          </cell>
          <cell r="C252" t="str">
            <v>Minutes</v>
          </cell>
          <cell r="D252" t="str">
            <v>2G Voice</v>
          </cell>
          <cell r="E252">
            <v>16</v>
          </cell>
          <cell r="F252">
            <v>42.2</v>
          </cell>
          <cell r="G252">
            <v>16</v>
          </cell>
          <cell r="H252">
            <v>42.2</v>
          </cell>
          <cell r="I252">
            <v>1E-3</v>
          </cell>
          <cell r="J252">
            <v>0.01</v>
          </cell>
          <cell r="K252">
            <v>2.6666666666666668E-4</v>
          </cell>
          <cell r="L252">
            <v>7.0333333333333337E-4</v>
          </cell>
        </row>
        <row r="253">
          <cell r="A253" t="str">
            <v>M203_3G</v>
          </cell>
          <cell r="B253" t="str">
            <v>Calls to other domestic mobile networks - 3G - Prepaid</v>
          </cell>
          <cell r="C253" t="str">
            <v>Minutes</v>
          </cell>
          <cell r="D253" t="str">
            <v>3G Voice</v>
          </cell>
          <cell r="E253">
            <v>12.2</v>
          </cell>
          <cell r="F253">
            <v>42.2</v>
          </cell>
          <cell r="G253">
            <v>12.2</v>
          </cell>
          <cell r="H253">
            <v>42.2</v>
          </cell>
          <cell r="I253">
            <v>1E-3</v>
          </cell>
          <cell r="J253">
            <v>0.01</v>
          </cell>
          <cell r="K253">
            <v>2.0333333333333331E-4</v>
          </cell>
          <cell r="L253">
            <v>7.0333333333333337E-4</v>
          </cell>
        </row>
        <row r="254">
          <cell r="A254" t="str">
            <v>M204_2G</v>
          </cell>
          <cell r="B254" t="str">
            <v>Calls to PSTN - 2G - Prepaid</v>
          </cell>
          <cell r="C254" t="str">
            <v>Minutes</v>
          </cell>
          <cell r="D254" t="str">
            <v>2G Voice</v>
          </cell>
          <cell r="E254">
            <v>16</v>
          </cell>
          <cell r="F254">
            <v>42.2</v>
          </cell>
          <cell r="G254">
            <v>16</v>
          </cell>
          <cell r="H254">
            <v>42.2</v>
          </cell>
          <cell r="I254">
            <v>1E-3</v>
          </cell>
          <cell r="J254">
            <v>0.01</v>
          </cell>
          <cell r="K254">
            <v>2.6666666666666668E-4</v>
          </cell>
          <cell r="L254">
            <v>7.0333333333333337E-4</v>
          </cell>
        </row>
        <row r="255">
          <cell r="A255" t="str">
            <v>M204_3G</v>
          </cell>
          <cell r="B255" t="str">
            <v>Calls to PSTN - 3G - Prepaid</v>
          </cell>
          <cell r="C255" t="str">
            <v>Minutes</v>
          </cell>
          <cell r="D255" t="str">
            <v>3G Voice</v>
          </cell>
          <cell r="E255">
            <v>12.2</v>
          </cell>
          <cell r="F255">
            <v>42.2</v>
          </cell>
          <cell r="G255">
            <v>12.2</v>
          </cell>
          <cell r="H255">
            <v>42.2</v>
          </cell>
          <cell r="I255">
            <v>1E-3</v>
          </cell>
          <cell r="J255">
            <v>0.01</v>
          </cell>
          <cell r="K255">
            <v>2.0333333333333331E-4</v>
          </cell>
          <cell r="L255">
            <v>7.0333333333333337E-4</v>
          </cell>
        </row>
        <row r="256">
          <cell r="A256" t="str">
            <v>M205_2G</v>
          </cell>
          <cell r="B256" t="str">
            <v>Calls to international - 2G - Prepaid</v>
          </cell>
          <cell r="C256" t="str">
            <v>Minutes</v>
          </cell>
          <cell r="D256" t="str">
            <v>2G Voice</v>
          </cell>
          <cell r="E256">
            <v>16</v>
          </cell>
          <cell r="F256">
            <v>42.2</v>
          </cell>
          <cell r="G256">
            <v>16</v>
          </cell>
          <cell r="H256">
            <v>42.2</v>
          </cell>
          <cell r="I256">
            <v>1E-3</v>
          </cell>
          <cell r="J256">
            <v>0.01</v>
          </cell>
          <cell r="K256">
            <v>2.6666666666666668E-4</v>
          </cell>
          <cell r="L256">
            <v>7.0333333333333337E-4</v>
          </cell>
        </row>
        <row r="257">
          <cell r="A257" t="str">
            <v>M205_3G</v>
          </cell>
          <cell r="B257" t="str">
            <v>Calls to international - 3G - Prepaid</v>
          </cell>
          <cell r="C257" t="str">
            <v>Minutes</v>
          </cell>
          <cell r="D257" t="str">
            <v>3G Voice</v>
          </cell>
          <cell r="E257">
            <v>12.2</v>
          </cell>
          <cell r="F257">
            <v>42.2</v>
          </cell>
          <cell r="G257">
            <v>12.2</v>
          </cell>
          <cell r="H257">
            <v>42.2</v>
          </cell>
          <cell r="I257">
            <v>1E-3</v>
          </cell>
          <cell r="J257">
            <v>0.01</v>
          </cell>
          <cell r="K257">
            <v>2.0333333333333331E-4</v>
          </cell>
          <cell r="L257">
            <v>7.0333333333333337E-4</v>
          </cell>
        </row>
        <row r="258">
          <cell r="A258" t="str">
            <v>M206_2G</v>
          </cell>
          <cell r="B258" t="str">
            <v>Calls to own network - 2G - Prepaid</v>
          </cell>
          <cell r="C258" t="str">
            <v>Minutes</v>
          </cell>
          <cell r="D258" t="str">
            <v>2G Voice</v>
          </cell>
          <cell r="E258">
            <v>16</v>
          </cell>
          <cell r="F258">
            <v>42.2</v>
          </cell>
          <cell r="G258">
            <v>16</v>
          </cell>
          <cell r="H258">
            <v>42.2</v>
          </cell>
          <cell r="I258">
            <v>1E-3</v>
          </cell>
          <cell r="J258">
            <v>0.01</v>
          </cell>
          <cell r="K258">
            <v>2.6666666666666668E-4</v>
          </cell>
          <cell r="L258">
            <v>7.0333333333333337E-4</v>
          </cell>
        </row>
        <row r="259">
          <cell r="A259" t="str">
            <v>M206_3G</v>
          </cell>
          <cell r="B259" t="str">
            <v>Calls to own network - 3G - Prepaid</v>
          </cell>
          <cell r="C259" t="str">
            <v>Minutes</v>
          </cell>
          <cell r="D259" t="str">
            <v>3G Voice</v>
          </cell>
          <cell r="E259">
            <v>12.2</v>
          </cell>
          <cell r="F259">
            <v>42.2</v>
          </cell>
          <cell r="G259">
            <v>12.2</v>
          </cell>
          <cell r="H259">
            <v>42.2</v>
          </cell>
          <cell r="I259">
            <v>1E-3</v>
          </cell>
          <cell r="J259">
            <v>0.01</v>
          </cell>
          <cell r="K259">
            <v>2.0333333333333331E-4</v>
          </cell>
          <cell r="L259">
            <v>7.0333333333333337E-4</v>
          </cell>
        </row>
        <row r="260">
          <cell r="A260" t="str">
            <v>M207_2G</v>
          </cell>
          <cell r="B260" t="str">
            <v>Calls to Customer Care - 2G - Prepaid</v>
          </cell>
          <cell r="C260" t="str">
            <v>Minutes</v>
          </cell>
          <cell r="D260" t="str">
            <v>2G Voice</v>
          </cell>
          <cell r="E260">
            <v>16</v>
          </cell>
          <cell r="F260">
            <v>42.2</v>
          </cell>
          <cell r="G260">
            <v>16</v>
          </cell>
          <cell r="H260">
            <v>42.2</v>
          </cell>
          <cell r="I260">
            <v>1E-3</v>
          </cell>
          <cell r="J260">
            <v>0.01</v>
          </cell>
          <cell r="K260">
            <v>2.6666666666666668E-4</v>
          </cell>
          <cell r="L260">
            <v>7.0333333333333337E-4</v>
          </cell>
        </row>
        <row r="261">
          <cell r="A261" t="str">
            <v>M207_3G</v>
          </cell>
          <cell r="B261" t="str">
            <v>Calls to Customer Care - 3G - Prepaid</v>
          </cell>
          <cell r="C261" t="str">
            <v>Minutes</v>
          </cell>
          <cell r="D261" t="str">
            <v>3G Voice</v>
          </cell>
          <cell r="E261">
            <v>12.2</v>
          </cell>
          <cell r="F261">
            <v>42.2</v>
          </cell>
          <cell r="G261">
            <v>12.2</v>
          </cell>
          <cell r="H261">
            <v>42.2</v>
          </cell>
          <cell r="I261">
            <v>1E-3</v>
          </cell>
          <cell r="J261">
            <v>0.01</v>
          </cell>
          <cell r="K261">
            <v>2.0333333333333331E-4</v>
          </cell>
          <cell r="L261">
            <v>7.0333333333333337E-4</v>
          </cell>
        </row>
        <row r="262">
          <cell r="A262" t="str">
            <v>M208_2G</v>
          </cell>
          <cell r="B262" t="str">
            <v>Calls to Directory Enquiry - 2G - Prepaid</v>
          </cell>
          <cell r="C262" t="str">
            <v>Minutes</v>
          </cell>
          <cell r="D262" t="str">
            <v>2G Voice</v>
          </cell>
          <cell r="E262">
            <v>16</v>
          </cell>
          <cell r="F262">
            <v>42.2</v>
          </cell>
          <cell r="G262">
            <v>16</v>
          </cell>
          <cell r="H262">
            <v>42.2</v>
          </cell>
          <cell r="I262">
            <v>1E-3</v>
          </cell>
          <cell r="J262">
            <v>0.01</v>
          </cell>
          <cell r="K262">
            <v>2.6666666666666668E-4</v>
          </cell>
          <cell r="L262">
            <v>7.0333333333333337E-4</v>
          </cell>
        </row>
        <row r="263">
          <cell r="A263" t="str">
            <v>M208_3G</v>
          </cell>
          <cell r="B263" t="str">
            <v>Calls to Directory Enquiry - 3G - Prepaid</v>
          </cell>
          <cell r="C263" t="str">
            <v>Minutes</v>
          </cell>
          <cell r="D263" t="str">
            <v>3G Voice</v>
          </cell>
          <cell r="E263">
            <v>12.2</v>
          </cell>
          <cell r="F263">
            <v>42.2</v>
          </cell>
          <cell r="G263">
            <v>12.2</v>
          </cell>
          <cell r="H263">
            <v>42.2</v>
          </cell>
          <cell r="I263">
            <v>1E-3</v>
          </cell>
          <cell r="J263">
            <v>0.01</v>
          </cell>
          <cell r="K263">
            <v>2.0333333333333331E-4</v>
          </cell>
          <cell r="L263">
            <v>7.0333333333333337E-4</v>
          </cell>
        </row>
        <row r="264">
          <cell r="A264" t="str">
            <v>M209_2G</v>
          </cell>
          <cell r="B264" t="str">
            <v>Calls to Emergency - 2G - Prepaid</v>
          </cell>
          <cell r="C264" t="str">
            <v>Minutes</v>
          </cell>
          <cell r="D264" t="str">
            <v>2G Voice</v>
          </cell>
          <cell r="E264">
            <v>16</v>
          </cell>
          <cell r="F264">
            <v>42.2</v>
          </cell>
          <cell r="G264">
            <v>16</v>
          </cell>
          <cell r="H264">
            <v>42.2</v>
          </cell>
          <cell r="I264">
            <v>1E-3</v>
          </cell>
          <cell r="J264">
            <v>0.01</v>
          </cell>
          <cell r="K264">
            <v>2.6666666666666668E-4</v>
          </cell>
          <cell r="L264">
            <v>7.0333333333333337E-4</v>
          </cell>
        </row>
        <row r="265">
          <cell r="A265" t="str">
            <v>M209_3G</v>
          </cell>
          <cell r="B265" t="str">
            <v>Calls to Emergency - 3G - Prepaid</v>
          </cell>
          <cell r="C265" t="str">
            <v>Minutes</v>
          </cell>
          <cell r="D265" t="str">
            <v>3G Voice</v>
          </cell>
          <cell r="E265">
            <v>12.2</v>
          </cell>
          <cell r="F265">
            <v>42.2</v>
          </cell>
          <cell r="G265">
            <v>12.2</v>
          </cell>
          <cell r="H265">
            <v>42.2</v>
          </cell>
          <cell r="I265">
            <v>1E-3</v>
          </cell>
          <cell r="J265">
            <v>0.01</v>
          </cell>
          <cell r="K265">
            <v>2.0333333333333331E-4</v>
          </cell>
          <cell r="L265">
            <v>7.0333333333333337E-4</v>
          </cell>
        </row>
        <row r="266">
          <cell r="A266" t="str">
            <v>M210_2G</v>
          </cell>
          <cell r="B266" t="str">
            <v>Customers' Roaming outside Turkey (Voice) - 2G - Prepaid</v>
          </cell>
          <cell r="C266" t="str">
            <v>Minutes</v>
          </cell>
          <cell r="D266" t="str">
            <v>2G Voice</v>
          </cell>
          <cell r="E266">
            <v>16</v>
          </cell>
          <cell r="F266">
            <v>42.2</v>
          </cell>
          <cell r="G266">
            <v>16</v>
          </cell>
          <cell r="H266">
            <v>42.2</v>
          </cell>
          <cell r="I266">
            <v>1E-3</v>
          </cell>
          <cell r="J266">
            <v>0.01</v>
          </cell>
          <cell r="K266">
            <v>2.6666666666666668E-4</v>
          </cell>
          <cell r="L266">
            <v>7.0333333333333337E-4</v>
          </cell>
        </row>
        <row r="267">
          <cell r="A267" t="str">
            <v>M210_3G</v>
          </cell>
          <cell r="B267" t="str">
            <v>Customers' Roaming outside Turkey (Voice) - 3G - Prepaid</v>
          </cell>
          <cell r="C267" t="str">
            <v>Minutes</v>
          </cell>
          <cell r="D267" t="str">
            <v>3G Voice</v>
          </cell>
          <cell r="E267">
            <v>12.2</v>
          </cell>
          <cell r="F267">
            <v>42.2</v>
          </cell>
          <cell r="G267">
            <v>12.2</v>
          </cell>
          <cell r="H267">
            <v>42.2</v>
          </cell>
          <cell r="I267">
            <v>1E-3</v>
          </cell>
          <cell r="J267">
            <v>0.01</v>
          </cell>
          <cell r="K267">
            <v>2.0333333333333331E-4</v>
          </cell>
          <cell r="L267">
            <v>7.0333333333333337E-4</v>
          </cell>
        </row>
        <row r="268">
          <cell r="A268" t="str">
            <v>M211_2G</v>
          </cell>
          <cell r="B268" t="str">
            <v>Voicemail retrievals - 2G - Prepaid</v>
          </cell>
          <cell r="C268" t="str">
            <v>Minutes</v>
          </cell>
          <cell r="D268" t="str">
            <v>2G Voice</v>
          </cell>
          <cell r="E268">
            <v>16</v>
          </cell>
          <cell r="F268">
            <v>42.2</v>
          </cell>
          <cell r="G268">
            <v>16</v>
          </cell>
          <cell r="H268">
            <v>42.2</v>
          </cell>
          <cell r="I268">
            <v>1E-3</v>
          </cell>
          <cell r="J268">
            <v>0.01</v>
          </cell>
          <cell r="K268">
            <v>2.6666666666666668E-4</v>
          </cell>
          <cell r="L268">
            <v>7.0333333333333337E-4</v>
          </cell>
        </row>
        <row r="269">
          <cell r="A269" t="str">
            <v>M211_3G</v>
          </cell>
          <cell r="B269" t="str">
            <v>Voicemail retrievals - 3G - Prepaid</v>
          </cell>
          <cell r="C269" t="str">
            <v>Minutes</v>
          </cell>
          <cell r="D269" t="str">
            <v>3G Voice</v>
          </cell>
          <cell r="E269">
            <v>12.2</v>
          </cell>
          <cell r="F269">
            <v>42.2</v>
          </cell>
          <cell r="G269">
            <v>12.2</v>
          </cell>
          <cell r="H269">
            <v>42.2</v>
          </cell>
          <cell r="I269">
            <v>1E-3</v>
          </cell>
          <cell r="J269">
            <v>0.01</v>
          </cell>
          <cell r="K269">
            <v>2.0333333333333331E-4</v>
          </cell>
          <cell r="L269">
            <v>7.0333333333333337E-4</v>
          </cell>
        </row>
        <row r="270">
          <cell r="A270" t="str">
            <v>M212_2G</v>
          </cell>
          <cell r="B270" t="str">
            <v>SMS to other domestic networks - 2G - Prepaid</v>
          </cell>
          <cell r="C270" t="str">
            <v>SMS</v>
          </cell>
          <cell r="D270" t="str">
            <v>Data</v>
          </cell>
          <cell r="E270" t="str">
            <v>n/a</v>
          </cell>
          <cell r="F270" t="str">
            <v>n/a</v>
          </cell>
          <cell r="G270" t="str">
            <v>n/a</v>
          </cell>
          <cell r="H270" t="str">
            <v>n/a</v>
          </cell>
          <cell r="I270" t="str">
            <v>n/a</v>
          </cell>
          <cell r="J270" t="str">
            <v>n/a</v>
          </cell>
          <cell r="K270">
            <v>3.333333333333333E-7</v>
          </cell>
          <cell r="L270">
            <v>3.333333333333333E-7</v>
          </cell>
        </row>
        <row r="271">
          <cell r="A271" t="str">
            <v>M212_3G</v>
          </cell>
          <cell r="B271" t="str">
            <v>SMS to other domestic networks - 3G - Prepaid</v>
          </cell>
          <cell r="C271" t="str">
            <v>SMS</v>
          </cell>
          <cell r="D271" t="str">
            <v>Data</v>
          </cell>
          <cell r="E271" t="str">
            <v>n/a</v>
          </cell>
          <cell r="F271" t="str">
            <v>n/a</v>
          </cell>
          <cell r="G271" t="str">
            <v>n/a</v>
          </cell>
          <cell r="H271" t="str">
            <v>n/a</v>
          </cell>
          <cell r="I271" t="str">
            <v>n/a</v>
          </cell>
          <cell r="J271" t="str">
            <v>n/a</v>
          </cell>
          <cell r="K271">
            <v>3.333333333333333E-7</v>
          </cell>
          <cell r="L271">
            <v>3.333333333333333E-7</v>
          </cell>
        </row>
        <row r="272">
          <cell r="A272" t="str">
            <v>M213_2G</v>
          </cell>
          <cell r="B272" t="str">
            <v>SMS to international - 2G - Prepaid</v>
          </cell>
          <cell r="C272" t="str">
            <v>SMS</v>
          </cell>
          <cell r="D272" t="str">
            <v>Data</v>
          </cell>
          <cell r="E272" t="str">
            <v>n/a</v>
          </cell>
          <cell r="F272" t="str">
            <v>n/a</v>
          </cell>
          <cell r="G272" t="str">
            <v>n/a</v>
          </cell>
          <cell r="H272" t="str">
            <v>n/a</v>
          </cell>
          <cell r="I272" t="str">
            <v>n/a</v>
          </cell>
          <cell r="J272" t="str">
            <v>n/a</v>
          </cell>
          <cell r="K272">
            <v>3.333333333333333E-7</v>
          </cell>
          <cell r="L272">
            <v>3.333333333333333E-7</v>
          </cell>
        </row>
        <row r="273">
          <cell r="A273" t="str">
            <v>M213_3G</v>
          </cell>
          <cell r="B273" t="str">
            <v>SMS to international - 3G - Prepaid</v>
          </cell>
          <cell r="C273" t="str">
            <v>SMS</v>
          </cell>
          <cell r="D273" t="str">
            <v>Data</v>
          </cell>
          <cell r="E273" t="str">
            <v>n/a</v>
          </cell>
          <cell r="F273" t="str">
            <v>n/a</v>
          </cell>
          <cell r="G273" t="str">
            <v>n/a</v>
          </cell>
          <cell r="H273" t="str">
            <v>n/a</v>
          </cell>
          <cell r="I273" t="str">
            <v>n/a</v>
          </cell>
          <cell r="J273" t="str">
            <v>n/a</v>
          </cell>
          <cell r="K273">
            <v>3.333333333333333E-7</v>
          </cell>
          <cell r="L273">
            <v>3.333333333333333E-7</v>
          </cell>
        </row>
        <row r="274">
          <cell r="A274" t="str">
            <v>M214_2G</v>
          </cell>
          <cell r="B274" t="str">
            <v>SMS to own network - 2G - Prepaid</v>
          </cell>
          <cell r="C274" t="str">
            <v>SMS</v>
          </cell>
          <cell r="D274" t="str">
            <v>Data</v>
          </cell>
          <cell r="E274" t="str">
            <v>n/a</v>
          </cell>
          <cell r="F274" t="str">
            <v>n/a</v>
          </cell>
          <cell r="G274" t="str">
            <v>n/a</v>
          </cell>
          <cell r="H274" t="str">
            <v>n/a</v>
          </cell>
          <cell r="I274" t="str">
            <v>n/a</v>
          </cell>
          <cell r="J274" t="str">
            <v>n/a</v>
          </cell>
          <cell r="K274">
            <v>3.333333333333333E-7</v>
          </cell>
          <cell r="L274">
            <v>3.333333333333333E-7</v>
          </cell>
        </row>
        <row r="275">
          <cell r="A275" t="str">
            <v>M214_3G</v>
          </cell>
          <cell r="B275" t="str">
            <v>SMS to own network - 3G - Prepaid</v>
          </cell>
          <cell r="C275" t="str">
            <v>SMS</v>
          </cell>
          <cell r="D275" t="str">
            <v>Data</v>
          </cell>
          <cell r="E275" t="str">
            <v>n/a</v>
          </cell>
          <cell r="F275" t="str">
            <v>n/a</v>
          </cell>
          <cell r="G275" t="str">
            <v>n/a</v>
          </cell>
          <cell r="H275" t="str">
            <v>n/a</v>
          </cell>
          <cell r="I275" t="str">
            <v>n/a</v>
          </cell>
          <cell r="J275" t="str">
            <v>n/a</v>
          </cell>
          <cell r="K275">
            <v>3.333333333333333E-7</v>
          </cell>
          <cell r="L275">
            <v>3.333333333333333E-7</v>
          </cell>
        </row>
        <row r="276">
          <cell r="A276" t="str">
            <v>M215_2G</v>
          </cell>
          <cell r="B276" t="str">
            <v>SMS - Customers' Roaming outside Turkey - 2G - Prepaid</v>
          </cell>
          <cell r="C276" t="str">
            <v>SMS</v>
          </cell>
          <cell r="D276" t="str">
            <v>Data</v>
          </cell>
          <cell r="E276" t="str">
            <v>n/a</v>
          </cell>
          <cell r="F276" t="str">
            <v>n/a</v>
          </cell>
          <cell r="G276" t="str">
            <v>n/a</v>
          </cell>
          <cell r="H276" t="str">
            <v>n/a</v>
          </cell>
          <cell r="I276" t="str">
            <v>n/a</v>
          </cell>
          <cell r="J276" t="str">
            <v>n/a</v>
          </cell>
          <cell r="K276">
            <v>3.333333333333333E-7</v>
          </cell>
          <cell r="L276">
            <v>3.333333333333333E-7</v>
          </cell>
        </row>
        <row r="277">
          <cell r="A277" t="str">
            <v>M215_3G</v>
          </cell>
          <cell r="B277" t="str">
            <v>SMS - Customers' Roaming outside Turkey - 3G - Prepaid</v>
          </cell>
          <cell r="C277" t="str">
            <v>SMS</v>
          </cell>
          <cell r="D277" t="str">
            <v>Data</v>
          </cell>
          <cell r="E277" t="str">
            <v>n/a</v>
          </cell>
          <cell r="F277" t="str">
            <v>n/a</v>
          </cell>
          <cell r="G277" t="str">
            <v>n/a</v>
          </cell>
          <cell r="H277" t="str">
            <v>n/a</v>
          </cell>
          <cell r="I277" t="str">
            <v>n/a</v>
          </cell>
          <cell r="J277" t="str">
            <v>n/a</v>
          </cell>
          <cell r="K277">
            <v>3.333333333333333E-7</v>
          </cell>
          <cell r="L277">
            <v>3.333333333333333E-7</v>
          </cell>
        </row>
        <row r="278">
          <cell r="A278" t="str">
            <v>M216_2G</v>
          </cell>
          <cell r="B278" t="str">
            <v>MMS - Picture - to own network - Prepaid</v>
          </cell>
          <cell r="C278" t="str">
            <v>MMS Picture</v>
          </cell>
          <cell r="D278" t="str">
            <v>Data</v>
          </cell>
          <cell r="E278" t="str">
            <v>n/a</v>
          </cell>
          <cell r="F278" t="str">
            <v>n/a</v>
          </cell>
          <cell r="G278" t="str">
            <v>n/a</v>
          </cell>
          <cell r="H278" t="str">
            <v>n/a</v>
          </cell>
          <cell r="I278" t="str">
            <v>n/a</v>
          </cell>
          <cell r="J278" t="str">
            <v>n/a</v>
          </cell>
          <cell r="K278">
            <v>1.1087502222222223E-4</v>
          </cell>
          <cell r="L278">
            <v>1.1087502222222223E-4</v>
          </cell>
        </row>
        <row r="279">
          <cell r="A279" t="str">
            <v>M216_3G</v>
          </cell>
          <cell r="B279" t="str">
            <v>MMS - Picture - to own network - Prepaid</v>
          </cell>
          <cell r="C279" t="str">
            <v>MMS Picture</v>
          </cell>
          <cell r="D279" t="str">
            <v>Data</v>
          </cell>
          <cell r="E279" t="str">
            <v>n/a</v>
          </cell>
          <cell r="F279" t="str">
            <v>n/a</v>
          </cell>
          <cell r="G279" t="str">
            <v>n/a</v>
          </cell>
          <cell r="H279" t="str">
            <v>n/a</v>
          </cell>
          <cell r="I279" t="str">
            <v>n/a</v>
          </cell>
          <cell r="J279" t="str">
            <v>n/a</v>
          </cell>
          <cell r="K279">
            <v>9.8995555555555549E-5</v>
          </cell>
          <cell r="L279">
            <v>9.8995555555555549E-5</v>
          </cell>
        </row>
        <row r="280">
          <cell r="A280" t="str">
            <v>M217_2G</v>
          </cell>
          <cell r="B280" t="str">
            <v>MMS - Video - to own network - Prepaid</v>
          </cell>
          <cell r="C280" t="str">
            <v>MMS Video</v>
          </cell>
          <cell r="D280" t="str">
            <v>Data</v>
          </cell>
          <cell r="E280" t="str">
            <v>n/a</v>
          </cell>
          <cell r="F280" t="str">
            <v>n/a</v>
          </cell>
          <cell r="G280" t="str">
            <v>n/a</v>
          </cell>
          <cell r="H280" t="str">
            <v>n/a</v>
          </cell>
          <cell r="I280" t="str">
            <v>n/a</v>
          </cell>
          <cell r="J280" t="str">
            <v>n/a</v>
          </cell>
          <cell r="K280">
            <v>1.1087502222222223E-4</v>
          </cell>
          <cell r="L280">
            <v>1.1087502222222223E-4</v>
          </cell>
        </row>
        <row r="281">
          <cell r="A281" t="str">
            <v>M217_3G</v>
          </cell>
          <cell r="B281" t="str">
            <v>MMS - Video - to own network - Prepaid</v>
          </cell>
          <cell r="C281" t="str">
            <v>MMS Video</v>
          </cell>
          <cell r="D281" t="str">
            <v>Data</v>
          </cell>
          <cell r="E281" t="str">
            <v>n/a</v>
          </cell>
          <cell r="F281" t="str">
            <v>n/a</v>
          </cell>
          <cell r="G281" t="str">
            <v>n/a</v>
          </cell>
          <cell r="H281" t="str">
            <v>n/a</v>
          </cell>
          <cell r="I281" t="str">
            <v>n/a</v>
          </cell>
          <cell r="J281" t="str">
            <v>n/a</v>
          </cell>
          <cell r="K281">
            <v>9.8995555555555549E-5</v>
          </cell>
          <cell r="L281">
            <v>9.8995555555555549E-5</v>
          </cell>
        </row>
        <row r="282">
          <cell r="A282" t="str">
            <v>M218_2G</v>
          </cell>
          <cell r="B282" t="str">
            <v>MMS - Picture - to other networks - Prepaid</v>
          </cell>
          <cell r="C282" t="str">
            <v>MMS Picture</v>
          </cell>
          <cell r="D282" t="str">
            <v>Data</v>
          </cell>
          <cell r="E282" t="str">
            <v>n/a</v>
          </cell>
          <cell r="F282" t="str">
            <v>n/a</v>
          </cell>
          <cell r="G282" t="str">
            <v>n/a</v>
          </cell>
          <cell r="H282" t="str">
            <v>n/a</v>
          </cell>
          <cell r="I282" t="str">
            <v>n/a</v>
          </cell>
          <cell r="J282" t="str">
            <v>n/a</v>
          </cell>
          <cell r="K282">
            <v>1.1087502222222223E-4</v>
          </cell>
          <cell r="L282">
            <v>1.1087502222222223E-4</v>
          </cell>
        </row>
        <row r="283">
          <cell r="A283" t="str">
            <v>M218_3G</v>
          </cell>
          <cell r="B283" t="str">
            <v>MMS - Picture - to other networks - Prepaid</v>
          </cell>
          <cell r="C283" t="str">
            <v>MMS Picture</v>
          </cell>
          <cell r="D283" t="str">
            <v>Data</v>
          </cell>
          <cell r="E283" t="str">
            <v>n/a</v>
          </cell>
          <cell r="F283" t="str">
            <v>n/a</v>
          </cell>
          <cell r="G283" t="str">
            <v>n/a</v>
          </cell>
          <cell r="H283" t="str">
            <v>n/a</v>
          </cell>
          <cell r="I283" t="str">
            <v>n/a</v>
          </cell>
          <cell r="J283" t="str">
            <v>n/a</v>
          </cell>
          <cell r="K283">
            <v>9.8995555555555549E-5</v>
          </cell>
          <cell r="L283">
            <v>9.8995555555555549E-5</v>
          </cell>
        </row>
        <row r="284">
          <cell r="A284" t="str">
            <v>M219_2G</v>
          </cell>
          <cell r="B284" t="str">
            <v>MMS - Video - to other networks - Prepaid</v>
          </cell>
          <cell r="C284" t="str">
            <v>MMS Video</v>
          </cell>
          <cell r="D284" t="str">
            <v>Data</v>
          </cell>
          <cell r="E284" t="str">
            <v>n/a</v>
          </cell>
          <cell r="F284" t="str">
            <v>n/a</v>
          </cell>
          <cell r="G284" t="str">
            <v>n/a</v>
          </cell>
          <cell r="H284" t="str">
            <v>n/a</v>
          </cell>
          <cell r="I284" t="str">
            <v>n/a</v>
          </cell>
          <cell r="J284" t="str">
            <v>n/a</v>
          </cell>
          <cell r="K284">
            <v>1.1087502222222223E-4</v>
          </cell>
          <cell r="L284">
            <v>1.1087502222222223E-4</v>
          </cell>
        </row>
        <row r="285">
          <cell r="A285" t="str">
            <v>M219_3G</v>
          </cell>
          <cell r="B285" t="str">
            <v>MMS - Video - to other networks - Prepaid</v>
          </cell>
          <cell r="C285" t="str">
            <v>MMS Video</v>
          </cell>
          <cell r="D285" t="str">
            <v>Data</v>
          </cell>
          <cell r="E285" t="str">
            <v>n/a</v>
          </cell>
          <cell r="F285" t="str">
            <v>n/a</v>
          </cell>
          <cell r="G285" t="str">
            <v>n/a</v>
          </cell>
          <cell r="H285" t="str">
            <v>n/a</v>
          </cell>
          <cell r="I285" t="str">
            <v>n/a</v>
          </cell>
          <cell r="J285" t="str">
            <v>n/a</v>
          </cell>
          <cell r="K285">
            <v>9.8995555555555549E-5</v>
          </cell>
          <cell r="L285">
            <v>9.8995555555555549E-5</v>
          </cell>
        </row>
        <row r="286">
          <cell r="A286" t="str">
            <v>M220_2G</v>
          </cell>
          <cell r="B286" t="str">
            <v>GPRS - 2G - Prepaid</v>
          </cell>
          <cell r="C286" t="str">
            <v>No of MB</v>
          </cell>
          <cell r="D286" t="str">
            <v>Data</v>
          </cell>
          <cell r="E286" t="str">
            <v>n/a</v>
          </cell>
          <cell r="F286" t="str">
            <v>n/a</v>
          </cell>
          <cell r="G286" t="str">
            <v>n/a</v>
          </cell>
          <cell r="H286" t="str">
            <v>n/a</v>
          </cell>
          <cell r="I286" t="str">
            <v>n/a</v>
          </cell>
          <cell r="J286" t="str">
            <v>n/a</v>
          </cell>
          <cell r="K286">
            <v>2.488888888888889E-3</v>
          </cell>
          <cell r="L286">
            <v>2.488888888888889E-3</v>
          </cell>
        </row>
        <row r="287">
          <cell r="A287" t="str">
            <v>M220_3G</v>
          </cell>
          <cell r="B287" t="str">
            <v>GPRS - 3G - Prepaid</v>
          </cell>
          <cell r="C287" t="str">
            <v>No of MB</v>
          </cell>
          <cell r="D287" t="str">
            <v>Data</v>
          </cell>
          <cell r="E287" t="str">
            <v>n/a</v>
          </cell>
          <cell r="F287" t="str">
            <v>n/a</v>
          </cell>
          <cell r="G287" t="str">
            <v>n/a</v>
          </cell>
          <cell r="H287" t="str">
            <v>n/a</v>
          </cell>
          <cell r="I287" t="str">
            <v>n/a</v>
          </cell>
          <cell r="J287" t="str">
            <v>n/a</v>
          </cell>
          <cell r="K287">
            <v>2.2222222222222222E-3</v>
          </cell>
          <cell r="L287">
            <v>2.2222222222222222E-3</v>
          </cell>
        </row>
        <row r="288">
          <cell r="A288" t="str">
            <v>M221_2G</v>
          </cell>
          <cell r="B288" t="str">
            <v>Customers' roaming outside Turkey - Data - 2G - Prepaid</v>
          </cell>
          <cell r="C288" t="str">
            <v>No of MB</v>
          </cell>
          <cell r="D288" t="str">
            <v>Data</v>
          </cell>
          <cell r="E288" t="str">
            <v>n/a</v>
          </cell>
          <cell r="F288" t="str">
            <v>n/a</v>
          </cell>
          <cell r="G288" t="str">
            <v>n/a</v>
          </cell>
          <cell r="H288" t="str">
            <v>n/a</v>
          </cell>
          <cell r="I288" t="str">
            <v>n/a</v>
          </cell>
          <cell r="J288" t="str">
            <v>n/a</v>
          </cell>
          <cell r="K288">
            <v>2.488888888888889E-3</v>
          </cell>
          <cell r="L288">
            <v>2.488888888888889E-3</v>
          </cell>
        </row>
        <row r="289">
          <cell r="A289" t="str">
            <v>M221_3G</v>
          </cell>
          <cell r="B289" t="str">
            <v>Customers' roaming outside Turkey - Data - 3G - Prepaid</v>
          </cell>
          <cell r="C289" t="str">
            <v>No of MB</v>
          </cell>
          <cell r="D289" t="str">
            <v>Data</v>
          </cell>
          <cell r="E289" t="str">
            <v>n/a</v>
          </cell>
          <cell r="F289" t="str">
            <v>n/a</v>
          </cell>
          <cell r="G289" t="str">
            <v>n/a</v>
          </cell>
          <cell r="H289" t="str">
            <v>n/a</v>
          </cell>
          <cell r="I289" t="str">
            <v>n/a</v>
          </cell>
          <cell r="J289" t="str">
            <v>n/a</v>
          </cell>
          <cell r="K289">
            <v>2.2222222222222222E-3</v>
          </cell>
          <cell r="L289">
            <v>2.2222222222222222E-3</v>
          </cell>
        </row>
        <row r="290">
          <cell r="A290" t="str">
            <v>M222_2G</v>
          </cell>
          <cell r="B290" t="str">
            <v>Other VAS service (e.g. ringtones) -2G - Prepaid</v>
          </cell>
          <cell r="C290" t="str">
            <v>SMS</v>
          </cell>
          <cell r="D290" t="str">
            <v>Data</v>
          </cell>
          <cell r="E290" t="str">
            <v>n/a</v>
          </cell>
          <cell r="F290" t="str">
            <v>n/a</v>
          </cell>
          <cell r="G290" t="str">
            <v>n/a</v>
          </cell>
          <cell r="H290" t="str">
            <v>n/a</v>
          </cell>
          <cell r="I290" t="str">
            <v>n/a</v>
          </cell>
          <cell r="J290" t="str">
            <v>n/a</v>
          </cell>
          <cell r="K290">
            <v>3.333333333333333E-7</v>
          </cell>
          <cell r="L290">
            <v>3.333333333333333E-7</v>
          </cell>
        </row>
        <row r="291">
          <cell r="A291" t="str">
            <v>M222_3G</v>
          </cell>
          <cell r="B291" t="str">
            <v>Other VAS service (e.g. ringtones) -3G - Prepaid</v>
          </cell>
          <cell r="C291" t="str">
            <v>SMS</v>
          </cell>
          <cell r="D291" t="str">
            <v>Data</v>
          </cell>
          <cell r="E291" t="str">
            <v>n/a</v>
          </cell>
          <cell r="F291" t="str">
            <v>n/a</v>
          </cell>
          <cell r="G291" t="str">
            <v>n/a</v>
          </cell>
          <cell r="H291" t="str">
            <v>n/a</v>
          </cell>
          <cell r="I291" t="str">
            <v>n/a</v>
          </cell>
          <cell r="J291" t="str">
            <v>n/a</v>
          </cell>
          <cell r="K291">
            <v>3.333333333333333E-7</v>
          </cell>
          <cell r="L291">
            <v>3.333333333333333E-7</v>
          </cell>
        </row>
        <row r="292">
          <cell r="A292" t="str">
            <v>M223_2G</v>
          </cell>
          <cell r="B292" t="str">
            <v>SMS Based Services-Prepaid</v>
          </cell>
          <cell r="C292" t="str">
            <v>SMS</v>
          </cell>
          <cell r="D292" t="str">
            <v>Data</v>
          </cell>
          <cell r="E292" t="str">
            <v>n/a</v>
          </cell>
          <cell r="F292" t="str">
            <v>n/a</v>
          </cell>
          <cell r="G292" t="str">
            <v>n/a</v>
          </cell>
          <cell r="H292" t="str">
            <v>n/a</v>
          </cell>
          <cell r="I292" t="str">
            <v>n/a</v>
          </cell>
          <cell r="J292" t="str">
            <v>n/a</v>
          </cell>
          <cell r="K292">
            <v>3.333333333333333E-7</v>
          </cell>
          <cell r="L292">
            <v>3.333333333333333E-7</v>
          </cell>
        </row>
        <row r="293">
          <cell r="A293" t="str">
            <v>M224_2G</v>
          </cell>
          <cell r="B293" t="str">
            <v>Calls from other domestic mobile networks - 2G - Prepaid</v>
          </cell>
          <cell r="C293" t="str">
            <v>Minutes</v>
          </cell>
          <cell r="D293" t="str">
            <v>2G Voice</v>
          </cell>
          <cell r="E293">
            <v>16</v>
          </cell>
          <cell r="F293">
            <v>42.2</v>
          </cell>
          <cell r="G293">
            <v>16</v>
          </cell>
          <cell r="H293">
            <v>42.2</v>
          </cell>
          <cell r="I293">
            <v>1E-3</v>
          </cell>
          <cell r="J293">
            <v>0.01</v>
          </cell>
          <cell r="K293">
            <v>2.6666666666666668E-4</v>
          </cell>
          <cell r="L293">
            <v>7.0333333333333337E-4</v>
          </cell>
        </row>
        <row r="294">
          <cell r="A294" t="str">
            <v>M224_3G</v>
          </cell>
          <cell r="B294" t="str">
            <v>Calls from other domestic mobile networks - 3G - Prepaid</v>
          </cell>
          <cell r="C294" t="str">
            <v>Minutes</v>
          </cell>
          <cell r="D294" t="str">
            <v>3G Voice</v>
          </cell>
          <cell r="E294">
            <v>12.2</v>
          </cell>
          <cell r="F294">
            <v>42.2</v>
          </cell>
          <cell r="G294">
            <v>12.2</v>
          </cell>
          <cell r="H294">
            <v>42.2</v>
          </cell>
          <cell r="I294">
            <v>1E-3</v>
          </cell>
          <cell r="J294">
            <v>0.01</v>
          </cell>
          <cell r="K294">
            <v>2.0333333333333331E-4</v>
          </cell>
          <cell r="L294">
            <v>7.0333333333333337E-4</v>
          </cell>
        </row>
        <row r="295">
          <cell r="A295" t="str">
            <v>M225_2G</v>
          </cell>
          <cell r="B295" t="str">
            <v>Calls from PSTN - 2G - Prepaid</v>
          </cell>
          <cell r="C295" t="str">
            <v>Minutes</v>
          </cell>
          <cell r="D295" t="str">
            <v>2G Voice</v>
          </cell>
          <cell r="E295">
            <v>16</v>
          </cell>
          <cell r="F295">
            <v>42.2</v>
          </cell>
          <cell r="G295">
            <v>16</v>
          </cell>
          <cell r="H295">
            <v>42.2</v>
          </cell>
          <cell r="I295">
            <v>1E-3</v>
          </cell>
          <cell r="J295">
            <v>0.01</v>
          </cell>
          <cell r="K295">
            <v>2.6666666666666668E-4</v>
          </cell>
          <cell r="L295">
            <v>7.0333333333333337E-4</v>
          </cell>
        </row>
        <row r="296">
          <cell r="A296" t="str">
            <v>M226_2G</v>
          </cell>
          <cell r="B296" t="str">
            <v>Calls from international - 2G - Prepaid</v>
          </cell>
          <cell r="C296" t="str">
            <v>Minutes</v>
          </cell>
          <cell r="D296" t="str">
            <v>2G Voice</v>
          </cell>
          <cell r="E296">
            <v>16</v>
          </cell>
          <cell r="F296">
            <v>42.2</v>
          </cell>
          <cell r="G296">
            <v>16</v>
          </cell>
          <cell r="H296">
            <v>42.2</v>
          </cell>
          <cell r="I296">
            <v>1E-3</v>
          </cell>
          <cell r="J296">
            <v>0.01</v>
          </cell>
          <cell r="K296">
            <v>2.6666666666666668E-4</v>
          </cell>
          <cell r="L296">
            <v>7.0333333333333337E-4</v>
          </cell>
        </row>
        <row r="297">
          <cell r="A297" t="str">
            <v>M225_3G</v>
          </cell>
          <cell r="B297" t="str">
            <v>Calls from PSTN - 3G - Prepaid</v>
          </cell>
          <cell r="C297" t="str">
            <v>Minutes</v>
          </cell>
          <cell r="D297" t="str">
            <v>3G Voice</v>
          </cell>
          <cell r="E297">
            <v>12.2</v>
          </cell>
          <cell r="F297">
            <v>42.2</v>
          </cell>
          <cell r="G297">
            <v>12.2</v>
          </cell>
          <cell r="H297">
            <v>42.2</v>
          </cell>
          <cell r="I297">
            <v>1E-3</v>
          </cell>
          <cell r="J297">
            <v>0.01</v>
          </cell>
          <cell r="K297">
            <v>2.0333333333333331E-4</v>
          </cell>
          <cell r="L297">
            <v>7.0333333333333337E-4</v>
          </cell>
        </row>
        <row r="298">
          <cell r="A298" t="str">
            <v>M226_3G</v>
          </cell>
          <cell r="B298" t="str">
            <v>Calls from international - 3G - Prepaid</v>
          </cell>
          <cell r="C298" t="str">
            <v>Minutes</v>
          </cell>
          <cell r="D298" t="str">
            <v>3G Voice</v>
          </cell>
          <cell r="E298">
            <v>12.2</v>
          </cell>
          <cell r="F298">
            <v>42.2</v>
          </cell>
          <cell r="G298">
            <v>12.2</v>
          </cell>
          <cell r="H298">
            <v>42.2</v>
          </cell>
          <cell r="I298">
            <v>1E-3</v>
          </cell>
          <cell r="J298">
            <v>0.01</v>
          </cell>
          <cell r="K298">
            <v>2.0333333333333331E-4</v>
          </cell>
          <cell r="L298">
            <v>7.0333333333333337E-4</v>
          </cell>
        </row>
        <row r="299">
          <cell r="A299" t="str">
            <v>M227_2G</v>
          </cell>
          <cell r="B299" t="str">
            <v>Calls from other networks terminating in VMS - 2G - Prepaid</v>
          </cell>
          <cell r="C299" t="str">
            <v>Minutes</v>
          </cell>
          <cell r="D299" t="str">
            <v>2G Voice</v>
          </cell>
          <cell r="E299">
            <v>16</v>
          </cell>
          <cell r="F299">
            <v>42.2</v>
          </cell>
          <cell r="G299">
            <v>16</v>
          </cell>
          <cell r="H299">
            <v>42.2</v>
          </cell>
          <cell r="I299">
            <v>1E-3</v>
          </cell>
          <cell r="J299">
            <v>0.01</v>
          </cell>
          <cell r="K299">
            <v>2.6666666666666668E-4</v>
          </cell>
          <cell r="L299">
            <v>7.0333333333333337E-4</v>
          </cell>
        </row>
        <row r="300">
          <cell r="A300" t="str">
            <v>M227_3G</v>
          </cell>
          <cell r="B300" t="str">
            <v>Calls from other networks terminating in VMS - 3G - Prepaid</v>
          </cell>
          <cell r="C300" t="str">
            <v>Minutes</v>
          </cell>
          <cell r="D300" t="str">
            <v>3G Voice</v>
          </cell>
          <cell r="E300">
            <v>12.2</v>
          </cell>
          <cell r="F300">
            <v>42.2</v>
          </cell>
          <cell r="G300">
            <v>12.2</v>
          </cell>
          <cell r="H300">
            <v>42.2</v>
          </cell>
          <cell r="I300">
            <v>1E-3</v>
          </cell>
          <cell r="J300">
            <v>0.01</v>
          </cell>
          <cell r="K300">
            <v>2.0333333333333331E-4</v>
          </cell>
          <cell r="L300">
            <v>7.0333333333333337E-4</v>
          </cell>
        </row>
        <row r="301">
          <cell r="A301" t="str">
            <v>M228_2G</v>
          </cell>
          <cell r="B301" t="str">
            <v>Incoming SMS - 2G - Prepaid</v>
          </cell>
          <cell r="C301" t="str">
            <v>SMS</v>
          </cell>
          <cell r="D301" t="str">
            <v>Data</v>
          </cell>
          <cell r="E301" t="str">
            <v>n/a</v>
          </cell>
          <cell r="F301" t="str">
            <v>n/a</v>
          </cell>
          <cell r="G301" t="str">
            <v>n/a</v>
          </cell>
          <cell r="H301" t="str">
            <v>n/a</v>
          </cell>
          <cell r="I301" t="str">
            <v>n/a</v>
          </cell>
          <cell r="J301" t="str">
            <v>n/a</v>
          </cell>
          <cell r="K301">
            <v>3.333333333333333E-7</v>
          </cell>
          <cell r="L301">
            <v>3.333333333333333E-7</v>
          </cell>
        </row>
        <row r="302">
          <cell r="A302" t="str">
            <v>M228_3G</v>
          </cell>
          <cell r="B302" t="str">
            <v>Incoming SMS - 3G - Prepaid</v>
          </cell>
          <cell r="C302" t="str">
            <v>SMS</v>
          </cell>
          <cell r="D302" t="str">
            <v>Data</v>
          </cell>
          <cell r="E302" t="str">
            <v>n/a</v>
          </cell>
          <cell r="F302" t="str">
            <v>n/a</v>
          </cell>
          <cell r="G302" t="str">
            <v>n/a</v>
          </cell>
          <cell r="H302" t="str">
            <v>n/a</v>
          </cell>
          <cell r="I302" t="str">
            <v>n/a</v>
          </cell>
          <cell r="J302" t="str">
            <v>n/a</v>
          </cell>
          <cell r="K302">
            <v>3.333333333333333E-7</v>
          </cell>
          <cell r="L302">
            <v>3.333333333333333E-7</v>
          </cell>
        </row>
        <row r="303">
          <cell r="A303" t="str">
            <v>M229_2G</v>
          </cell>
          <cell r="B303" t="str">
            <v>MMS - Picture - from other networks - Prepaid</v>
          </cell>
          <cell r="C303" t="str">
            <v>MMS Picture</v>
          </cell>
          <cell r="D303" t="str">
            <v>Data</v>
          </cell>
          <cell r="E303" t="str">
            <v>n/a</v>
          </cell>
          <cell r="F303" t="str">
            <v>n/a</v>
          </cell>
          <cell r="G303" t="str">
            <v>n/a</v>
          </cell>
          <cell r="H303" t="str">
            <v>n/a</v>
          </cell>
          <cell r="I303" t="str">
            <v>n/a</v>
          </cell>
          <cell r="J303" t="str">
            <v>n/a</v>
          </cell>
          <cell r="K303">
            <v>1.1087502222222223E-4</v>
          </cell>
          <cell r="L303">
            <v>1.1087502222222223E-4</v>
          </cell>
        </row>
        <row r="304">
          <cell r="A304" t="str">
            <v>M229_3G</v>
          </cell>
          <cell r="B304" t="str">
            <v>MMS - Picture - from other networks - Prepaid</v>
          </cell>
          <cell r="C304" t="str">
            <v>MMS Picture</v>
          </cell>
          <cell r="D304" t="str">
            <v>Data</v>
          </cell>
          <cell r="E304" t="str">
            <v>n/a</v>
          </cell>
          <cell r="F304" t="str">
            <v>n/a</v>
          </cell>
          <cell r="G304" t="str">
            <v>n/a</v>
          </cell>
          <cell r="H304" t="str">
            <v>n/a</v>
          </cell>
          <cell r="I304" t="str">
            <v>n/a</v>
          </cell>
          <cell r="J304" t="str">
            <v>n/a</v>
          </cell>
          <cell r="K304">
            <v>9.8995555555555549E-5</v>
          </cell>
          <cell r="L304">
            <v>9.8995555555555549E-5</v>
          </cell>
        </row>
        <row r="305">
          <cell r="A305" t="str">
            <v>M230_2G</v>
          </cell>
          <cell r="B305" t="str">
            <v>MMS - Video - from other networks - Prepaid</v>
          </cell>
          <cell r="C305" t="str">
            <v>MMS Video</v>
          </cell>
          <cell r="D305" t="str">
            <v>Data</v>
          </cell>
          <cell r="E305" t="str">
            <v>n/a</v>
          </cell>
          <cell r="F305" t="str">
            <v>n/a</v>
          </cell>
          <cell r="G305" t="str">
            <v>n/a</v>
          </cell>
          <cell r="H305" t="str">
            <v>n/a</v>
          </cell>
          <cell r="I305" t="str">
            <v>n/a</v>
          </cell>
          <cell r="J305" t="str">
            <v>n/a</v>
          </cell>
          <cell r="K305">
            <v>1.1087502222222223E-4</v>
          </cell>
          <cell r="L305">
            <v>1.1087502222222223E-4</v>
          </cell>
        </row>
        <row r="306">
          <cell r="A306" t="str">
            <v>M230_3G</v>
          </cell>
          <cell r="B306" t="str">
            <v>MMS - Video - from other networks - Prepaid</v>
          </cell>
          <cell r="C306" t="str">
            <v>MMS Video</v>
          </cell>
          <cell r="D306" t="str">
            <v>Data</v>
          </cell>
          <cell r="E306" t="str">
            <v>n/a</v>
          </cell>
          <cell r="F306" t="str">
            <v>n/a</v>
          </cell>
          <cell r="G306" t="str">
            <v>n/a</v>
          </cell>
          <cell r="H306" t="str">
            <v>n/a</v>
          </cell>
          <cell r="I306" t="str">
            <v>n/a</v>
          </cell>
          <cell r="J306" t="str">
            <v>n/a</v>
          </cell>
          <cell r="K306">
            <v>9.8995555555555549E-5</v>
          </cell>
          <cell r="L306">
            <v>9.8995555555555549E-5</v>
          </cell>
        </row>
        <row r="307">
          <cell r="A307" t="str">
            <v>M231_3G</v>
          </cell>
          <cell r="B307" t="str">
            <v>Video Call - to own network - Prepaid</v>
          </cell>
          <cell r="C307" t="str">
            <v>Minutes</v>
          </cell>
          <cell r="D307" t="str">
            <v>Video</v>
          </cell>
          <cell r="E307">
            <v>64</v>
          </cell>
          <cell r="F307">
            <v>64</v>
          </cell>
          <cell r="G307">
            <v>64</v>
          </cell>
          <cell r="H307">
            <v>64</v>
          </cell>
          <cell r="I307">
            <v>1E-3</v>
          </cell>
          <cell r="J307">
            <v>0.01</v>
          </cell>
          <cell r="K307">
            <v>1.0666666666666667E-3</v>
          </cell>
          <cell r="L307">
            <v>1.0666666666666667E-3</v>
          </cell>
        </row>
        <row r="308">
          <cell r="A308" t="str">
            <v>M232_3G</v>
          </cell>
          <cell r="B308" t="str">
            <v>Video Call - to other networks - Prepaid</v>
          </cell>
          <cell r="C308" t="str">
            <v>Minutes</v>
          </cell>
          <cell r="D308" t="str">
            <v>Video</v>
          </cell>
          <cell r="E308">
            <v>64</v>
          </cell>
          <cell r="F308">
            <v>64</v>
          </cell>
          <cell r="G308">
            <v>64</v>
          </cell>
          <cell r="H308">
            <v>64</v>
          </cell>
          <cell r="I308">
            <v>1E-3</v>
          </cell>
          <cell r="J308">
            <v>0.01</v>
          </cell>
          <cell r="K308">
            <v>1.0666666666666667E-3</v>
          </cell>
          <cell r="L308">
            <v>1.0666666666666667E-3</v>
          </cell>
        </row>
        <row r="309">
          <cell r="A309" t="str">
            <v>M233_3G</v>
          </cell>
          <cell r="B309" t="str">
            <v>Video Call - from other networks - Prepaid</v>
          </cell>
          <cell r="C309" t="str">
            <v>Minutes</v>
          </cell>
          <cell r="D309" t="str">
            <v>Video</v>
          </cell>
          <cell r="E309">
            <v>64</v>
          </cell>
          <cell r="F309">
            <v>64</v>
          </cell>
          <cell r="G309">
            <v>64</v>
          </cell>
          <cell r="H309">
            <v>64</v>
          </cell>
          <cell r="I309">
            <v>1E-3</v>
          </cell>
          <cell r="J309">
            <v>0.01</v>
          </cell>
          <cell r="K309">
            <v>1.0666666666666667E-3</v>
          </cell>
          <cell r="L309">
            <v>1.0666666666666667E-3</v>
          </cell>
        </row>
        <row r="310">
          <cell r="A310" t="str">
            <v>M401_2G</v>
          </cell>
          <cell r="B310" t="str">
            <v>Visitors roaming (outgoing) - Data - 2G</v>
          </cell>
          <cell r="C310" t="str">
            <v>No of MB</v>
          </cell>
          <cell r="D310" t="str">
            <v>Data</v>
          </cell>
          <cell r="E310" t="str">
            <v>n/a</v>
          </cell>
          <cell r="F310" t="str">
            <v>n/a</v>
          </cell>
          <cell r="G310" t="str">
            <v>n/a</v>
          </cell>
          <cell r="H310" t="str">
            <v>n/a</v>
          </cell>
          <cell r="I310" t="str">
            <v>n/a</v>
          </cell>
          <cell r="J310" t="str">
            <v>n/a</v>
          </cell>
          <cell r="K310">
            <v>2.488888888888889E-3</v>
          </cell>
          <cell r="L310">
            <v>2.488888888888889E-3</v>
          </cell>
        </row>
        <row r="311">
          <cell r="A311" t="str">
            <v>M401_3G</v>
          </cell>
          <cell r="B311" t="str">
            <v>Visitors roaming (outgoing) - Data - 3G</v>
          </cell>
          <cell r="C311" t="str">
            <v>No of MB</v>
          </cell>
          <cell r="D311" t="str">
            <v>Data</v>
          </cell>
          <cell r="E311" t="str">
            <v>n/a</v>
          </cell>
          <cell r="F311" t="str">
            <v>n/a</v>
          </cell>
          <cell r="G311" t="str">
            <v>n/a</v>
          </cell>
          <cell r="H311" t="str">
            <v>n/a</v>
          </cell>
          <cell r="I311" t="str">
            <v>n/a</v>
          </cell>
          <cell r="J311" t="str">
            <v>n/a</v>
          </cell>
          <cell r="K311">
            <v>2.2222222222222222E-3</v>
          </cell>
          <cell r="L311">
            <v>2.2222222222222222E-3</v>
          </cell>
        </row>
        <row r="312">
          <cell r="A312" t="str">
            <v>M402_2G</v>
          </cell>
          <cell r="B312" t="str">
            <v>Visitors roaming (incoming) - Voice - 2G</v>
          </cell>
          <cell r="C312" t="str">
            <v>Minutes</v>
          </cell>
          <cell r="D312" t="str">
            <v>2G Voice</v>
          </cell>
          <cell r="E312">
            <v>16</v>
          </cell>
          <cell r="F312">
            <v>42.2</v>
          </cell>
          <cell r="G312">
            <v>16</v>
          </cell>
          <cell r="H312">
            <v>42.2</v>
          </cell>
          <cell r="I312">
            <v>1E-3</v>
          </cell>
          <cell r="J312">
            <v>0.01</v>
          </cell>
          <cell r="K312">
            <v>2.6666666666666668E-4</v>
          </cell>
          <cell r="L312">
            <v>7.0333333333333337E-4</v>
          </cell>
        </row>
        <row r="313">
          <cell r="A313" t="str">
            <v>M402_3G</v>
          </cell>
          <cell r="B313" t="str">
            <v>Visitors roaming (incoming) - Voice - 3G</v>
          </cell>
          <cell r="C313" t="str">
            <v>Minutes</v>
          </cell>
          <cell r="D313" t="str">
            <v>3G Voice</v>
          </cell>
          <cell r="E313">
            <v>12.2</v>
          </cell>
          <cell r="F313">
            <v>42.2</v>
          </cell>
          <cell r="G313">
            <v>12.2</v>
          </cell>
          <cell r="H313">
            <v>42.2</v>
          </cell>
          <cell r="I313">
            <v>1E-3</v>
          </cell>
          <cell r="J313">
            <v>0.01</v>
          </cell>
          <cell r="K313">
            <v>2.0333333333333331E-4</v>
          </cell>
          <cell r="L313">
            <v>7.0333333333333337E-4</v>
          </cell>
        </row>
        <row r="314">
          <cell r="A314" t="str">
            <v>M403_2G</v>
          </cell>
          <cell r="B314" t="str">
            <v>Visitors roaming (incoming) - SMS - 2G</v>
          </cell>
          <cell r="C314" t="str">
            <v>SMS</v>
          </cell>
          <cell r="D314" t="str">
            <v>Data</v>
          </cell>
          <cell r="E314" t="str">
            <v>n/a</v>
          </cell>
          <cell r="F314" t="str">
            <v>n/a</v>
          </cell>
          <cell r="G314" t="str">
            <v>n/a</v>
          </cell>
          <cell r="H314" t="str">
            <v>n/a</v>
          </cell>
          <cell r="I314" t="str">
            <v>n/a</v>
          </cell>
          <cell r="J314" t="str">
            <v>n/a</v>
          </cell>
          <cell r="K314">
            <v>3.333333333333333E-7</v>
          </cell>
          <cell r="L314">
            <v>3.333333333333333E-7</v>
          </cell>
        </row>
        <row r="315">
          <cell r="A315" t="str">
            <v>M403_3G</v>
          </cell>
          <cell r="B315" t="str">
            <v>Visitors roaming (incoming) - SMS - 3G</v>
          </cell>
          <cell r="C315" t="str">
            <v>SMS</v>
          </cell>
          <cell r="D315" t="str">
            <v>Data</v>
          </cell>
          <cell r="E315" t="str">
            <v>n/a</v>
          </cell>
          <cell r="F315" t="str">
            <v>n/a</v>
          </cell>
          <cell r="G315" t="str">
            <v>n/a</v>
          </cell>
          <cell r="H315" t="str">
            <v>n/a</v>
          </cell>
          <cell r="I315" t="str">
            <v>n/a</v>
          </cell>
          <cell r="J315" t="str">
            <v>n/a</v>
          </cell>
          <cell r="K315">
            <v>3.333333333333333E-7</v>
          </cell>
          <cell r="L315">
            <v>3.333333333333333E-7</v>
          </cell>
        </row>
        <row r="316">
          <cell r="A316" t="str">
            <v>M404_3G</v>
          </cell>
          <cell r="B316" t="str">
            <v>Visitors roaming - Data - 3G</v>
          </cell>
          <cell r="C316" t="str">
            <v>No of MB</v>
          </cell>
          <cell r="D316" t="str">
            <v>Data</v>
          </cell>
          <cell r="E316" t="str">
            <v>n/a</v>
          </cell>
          <cell r="F316" t="str">
            <v>n/a</v>
          </cell>
          <cell r="G316" t="str">
            <v>n/a</v>
          </cell>
          <cell r="H316" t="str">
            <v>n/a</v>
          </cell>
          <cell r="I316" t="str">
            <v>n/a</v>
          </cell>
          <cell r="J316" t="str">
            <v>n/a</v>
          </cell>
          <cell r="K316">
            <v>2.2222222222222222E-3</v>
          </cell>
          <cell r="L316">
            <v>2.2222222222222222E-3</v>
          </cell>
        </row>
        <row r="317">
          <cell r="A317" t="str">
            <v>M405_2G</v>
          </cell>
          <cell r="B317" t="str">
            <v>Visitors roaming (outgoing) - Voice - 2G</v>
          </cell>
          <cell r="C317" t="str">
            <v>Minutes</v>
          </cell>
          <cell r="D317" t="str">
            <v>2G Voice</v>
          </cell>
          <cell r="E317">
            <v>16</v>
          </cell>
          <cell r="F317">
            <v>42.2</v>
          </cell>
          <cell r="G317">
            <v>16</v>
          </cell>
          <cell r="H317">
            <v>42.2</v>
          </cell>
          <cell r="I317">
            <v>1E-3</v>
          </cell>
          <cell r="J317">
            <v>0.01</v>
          </cell>
          <cell r="K317">
            <v>2.6666666666666668E-4</v>
          </cell>
          <cell r="L317">
            <v>7.0333333333333337E-4</v>
          </cell>
        </row>
        <row r="318">
          <cell r="A318" t="str">
            <v>M406_2G</v>
          </cell>
          <cell r="B318" t="str">
            <v>Visitors roaming (outgoing) - SMS - 2G</v>
          </cell>
          <cell r="C318" t="str">
            <v>SMS</v>
          </cell>
          <cell r="D318" t="str">
            <v>Data</v>
          </cell>
          <cell r="E318" t="str">
            <v>n/a</v>
          </cell>
          <cell r="F318" t="str">
            <v>n/a</v>
          </cell>
          <cell r="G318" t="str">
            <v>n/a</v>
          </cell>
          <cell r="H318" t="str">
            <v>n/a</v>
          </cell>
          <cell r="I318" t="str">
            <v>n/a</v>
          </cell>
          <cell r="J318" t="str">
            <v>n/a</v>
          </cell>
          <cell r="K318">
            <v>3.333333333333333E-7</v>
          </cell>
          <cell r="L318">
            <v>3.333333333333333E-7</v>
          </cell>
        </row>
        <row r="319">
          <cell r="A319" t="str">
            <v>M405_3G</v>
          </cell>
          <cell r="B319" t="str">
            <v>Visitors roaming (outgoing) - Voice - 3G</v>
          </cell>
          <cell r="C319" t="str">
            <v>Minutes</v>
          </cell>
          <cell r="D319" t="str">
            <v>3G Voice</v>
          </cell>
          <cell r="E319">
            <v>12.2</v>
          </cell>
          <cell r="F319">
            <v>42.2</v>
          </cell>
          <cell r="G319">
            <v>12.2</v>
          </cell>
          <cell r="H319">
            <v>42.2</v>
          </cell>
          <cell r="I319">
            <v>1E-3</v>
          </cell>
          <cell r="J319">
            <v>0.01</v>
          </cell>
          <cell r="K319">
            <v>2.0333333333333331E-4</v>
          </cell>
          <cell r="L319">
            <v>7.0333333333333337E-4</v>
          </cell>
        </row>
        <row r="320">
          <cell r="A320" t="str">
            <v>M406_3G</v>
          </cell>
          <cell r="B320" t="str">
            <v>Visitors roaming (outgoing) - SMS - 3G</v>
          </cell>
          <cell r="C320" t="str">
            <v>SMS</v>
          </cell>
          <cell r="D320" t="str">
            <v>Data</v>
          </cell>
          <cell r="E320" t="str">
            <v>n/a</v>
          </cell>
          <cell r="F320" t="str">
            <v>n/a</v>
          </cell>
          <cell r="G320" t="str">
            <v>n/a</v>
          </cell>
          <cell r="H320" t="str">
            <v>n/a</v>
          </cell>
          <cell r="I320" t="str">
            <v>n/a</v>
          </cell>
          <cell r="J320" t="str">
            <v>n/a</v>
          </cell>
          <cell r="K320">
            <v>3.333333333333333E-7</v>
          </cell>
          <cell r="L320">
            <v>3.333333333333333E-7</v>
          </cell>
        </row>
        <row r="325">
          <cell r="E325" t="str">
            <v>Peak bandwidth -radio</v>
          </cell>
          <cell r="F325" t="str">
            <v>Peak bandwidth -core</v>
          </cell>
          <cell r="G325" t="str">
            <v xml:space="preserve">Mean bandwidth - radio </v>
          </cell>
          <cell r="H325" t="str">
            <v>Mean bandwidth -core</v>
          </cell>
          <cell r="I325" t="str">
            <v>Acceptable packet loss probability</v>
          </cell>
          <cell r="J325" t="str">
            <v>Acceptable blocking probability (core)</v>
          </cell>
        </row>
        <row r="326">
          <cell r="D326" t="str">
            <v>2G Voice</v>
          </cell>
          <cell r="E326">
            <v>16</v>
          </cell>
          <cell r="F326">
            <v>42.2</v>
          </cell>
          <cell r="G326">
            <v>16</v>
          </cell>
          <cell r="H326">
            <v>42.2</v>
          </cell>
          <cell r="I326">
            <v>1E-3</v>
          </cell>
          <cell r="J326">
            <v>0.01</v>
          </cell>
        </row>
        <row r="327">
          <cell r="D327" t="str">
            <v>3G Voice</v>
          </cell>
          <cell r="E327">
            <v>12.2</v>
          </cell>
          <cell r="F327">
            <v>42.2</v>
          </cell>
          <cell r="G327">
            <v>12.2</v>
          </cell>
          <cell r="H327">
            <v>42.2</v>
          </cell>
          <cell r="I327">
            <v>1E-3</v>
          </cell>
          <cell r="J327">
            <v>0.01</v>
          </cell>
        </row>
        <row r="328">
          <cell r="D328" t="str">
            <v>Video</v>
          </cell>
          <cell r="E328">
            <v>64</v>
          </cell>
          <cell r="F328">
            <v>64</v>
          </cell>
          <cell r="G328">
            <v>64</v>
          </cell>
          <cell r="H328">
            <v>64</v>
          </cell>
          <cell r="I328">
            <v>1E-3</v>
          </cell>
          <cell r="J328">
            <v>0.01</v>
          </cell>
        </row>
        <row r="329">
          <cell r="D329" t="str">
            <v>Data</v>
          </cell>
          <cell r="E329" t="str">
            <v>n/a</v>
          </cell>
          <cell r="F329" t="str">
            <v>n/a</v>
          </cell>
          <cell r="G329" t="str">
            <v>n/a</v>
          </cell>
          <cell r="H329" t="str">
            <v>n/a</v>
          </cell>
          <cell r="I329" t="str">
            <v>n/a</v>
          </cell>
          <cell r="J329" t="str">
            <v>n/a</v>
          </cell>
        </row>
      </sheetData>
      <sheetData sheetId="15" refreshError="1">
        <row r="164">
          <cell r="D164">
            <v>4.2166358172873394E-4</v>
          </cell>
        </row>
        <row r="165">
          <cell r="D165">
            <v>2.4029672143618171E-4</v>
          </cell>
        </row>
        <row r="169">
          <cell r="D169">
            <v>0.4</v>
          </cell>
        </row>
        <row r="174">
          <cell r="B174" t="str">
            <v>BTS</v>
          </cell>
          <cell r="C174">
            <v>1</v>
          </cell>
          <cell r="D174">
            <v>0.22007628364266152</v>
          </cell>
        </row>
        <row r="175">
          <cell r="B175" t="str">
            <v>BSC</v>
          </cell>
          <cell r="C175">
            <v>1</v>
          </cell>
          <cell r="D175">
            <v>0.22007628364266152</v>
          </cell>
        </row>
        <row r="176">
          <cell r="B176" t="str">
            <v>MSS</v>
          </cell>
          <cell r="C176">
            <v>1</v>
          </cell>
          <cell r="D176">
            <v>0.17795559872125</v>
          </cell>
        </row>
        <row r="177">
          <cell r="B177" t="str">
            <v>STP</v>
          </cell>
          <cell r="C177">
            <v>1</v>
          </cell>
          <cell r="D177">
            <v>0.19853626474512986</v>
          </cell>
        </row>
        <row r="178">
          <cell r="B178" t="str">
            <v>HLR / FNR</v>
          </cell>
          <cell r="C178">
            <v>0.5</v>
          </cell>
          <cell r="D178">
            <v>9.9268132372564932E-2</v>
          </cell>
        </row>
        <row r="179">
          <cell r="B179" t="str">
            <v>MGW</v>
          </cell>
          <cell r="C179">
            <v>1</v>
          </cell>
          <cell r="D179">
            <v>0.17795559872125</v>
          </cell>
        </row>
        <row r="180">
          <cell r="B180" t="str">
            <v>IN / SCP</v>
          </cell>
          <cell r="C180">
            <v>1</v>
          </cell>
          <cell r="D180">
            <v>0.23142986998765225</v>
          </cell>
        </row>
        <row r="181">
          <cell r="B181" t="str">
            <v>BTS-BSC</v>
          </cell>
          <cell r="C181">
            <v>0.5</v>
          </cell>
          <cell r="D181">
            <v>0.11003814182133076</v>
          </cell>
        </row>
        <row r="182">
          <cell r="B182" t="str">
            <v>BSC-MGW</v>
          </cell>
          <cell r="C182">
            <v>1</v>
          </cell>
          <cell r="D182">
            <v>0.22007628364266152</v>
          </cell>
        </row>
        <row r="183">
          <cell r="B183" t="str">
            <v>IP BACKBONE</v>
          </cell>
          <cell r="C183">
            <v>0.5</v>
          </cell>
          <cell r="D183">
            <v>0.30021336491718931</v>
          </cell>
        </row>
        <row r="184">
          <cell r="B184" t="str">
            <v>SMSC</v>
          </cell>
          <cell r="C184">
            <v>1</v>
          </cell>
          <cell r="D184">
            <v>0.19853626474512986</v>
          </cell>
        </row>
        <row r="185">
          <cell r="B185" t="str">
            <v>VMS</v>
          </cell>
          <cell r="C185">
            <v>1</v>
          </cell>
          <cell r="D185">
            <v>0.19853626474512986</v>
          </cell>
        </row>
        <row r="186">
          <cell r="B186" t="str">
            <v>SGSN</v>
          </cell>
          <cell r="C186">
            <v>1</v>
          </cell>
          <cell r="D186">
            <v>2.342233680180652</v>
          </cell>
        </row>
        <row r="187">
          <cell r="B187" t="str">
            <v>GGSN</v>
          </cell>
          <cell r="C187">
            <v>1</v>
          </cell>
          <cell r="D187">
            <v>2.342233680180652</v>
          </cell>
        </row>
        <row r="188">
          <cell r="B188" t="str">
            <v>MMSC</v>
          </cell>
          <cell r="C188">
            <v>1</v>
          </cell>
          <cell r="D188">
            <v>0.19853626474512986</v>
          </cell>
        </row>
        <row r="189">
          <cell r="B189" t="str">
            <v>WAP</v>
          </cell>
          <cell r="C189">
            <v>1</v>
          </cell>
          <cell r="D189">
            <v>0.19853626474512986</v>
          </cell>
        </row>
        <row r="190">
          <cell r="B190" t="str">
            <v>BSC-SGSN</v>
          </cell>
          <cell r="C190">
            <v>1</v>
          </cell>
          <cell r="D190">
            <v>2.3422336801806525</v>
          </cell>
        </row>
        <row r="191">
          <cell r="B191" t="str">
            <v>IWIS/OPSC</v>
          </cell>
        </row>
        <row r="192">
          <cell r="B192" t="str">
            <v>CCN/MIEP</v>
          </cell>
        </row>
        <row r="193">
          <cell r="B193" t="str">
            <v>OMM/OPSC</v>
          </cell>
        </row>
        <row r="194">
          <cell r="B194" t="str">
            <v>NodeB</v>
          </cell>
          <cell r="C194">
            <v>1</v>
          </cell>
          <cell r="D194">
            <v>2.2864383650077338</v>
          </cell>
        </row>
        <row r="195">
          <cell r="B195" t="str">
            <v>RNC</v>
          </cell>
          <cell r="C195">
            <v>1</v>
          </cell>
          <cell r="D195">
            <v>2.2864383650077338</v>
          </cell>
        </row>
        <row r="196">
          <cell r="B196" t="str">
            <v>NodeB-RNC</v>
          </cell>
          <cell r="C196">
            <v>1</v>
          </cell>
          <cell r="D196">
            <v>2.2864383650077338</v>
          </cell>
        </row>
        <row r="197">
          <cell r="B197" t="str">
            <v>RNC-MGW</v>
          </cell>
          <cell r="C197">
            <v>1</v>
          </cell>
          <cell r="D197">
            <v>2.2864383650077338</v>
          </cell>
        </row>
        <row r="207">
          <cell r="C207">
            <v>0.19853626474512986</v>
          </cell>
        </row>
      </sheetData>
      <sheetData sheetId="16" refreshError="1">
        <row r="10">
          <cell r="C10" t="str">
            <v>NE01</v>
          </cell>
          <cell r="D10" t="str">
            <v>NE02</v>
          </cell>
          <cell r="E10" t="str">
            <v>NE03</v>
          </cell>
          <cell r="F10" t="str">
            <v>NE04</v>
          </cell>
          <cell r="G10" t="str">
            <v>NE05</v>
          </cell>
          <cell r="H10" t="str">
            <v>NE06</v>
          </cell>
          <cell r="I10" t="str">
            <v>NE07</v>
          </cell>
          <cell r="J10" t="str">
            <v>NE08</v>
          </cell>
          <cell r="K10" t="str">
            <v>NE09</v>
          </cell>
          <cell r="L10" t="str">
            <v>NE10</v>
          </cell>
          <cell r="M10" t="str">
            <v>NE11</v>
          </cell>
          <cell r="N10" t="str">
            <v>NE12</v>
          </cell>
          <cell r="O10" t="str">
            <v>NE13</v>
          </cell>
          <cell r="P10" t="str">
            <v>NE14</v>
          </cell>
          <cell r="Q10" t="str">
            <v>NE15</v>
          </cell>
          <cell r="R10" t="str">
            <v>NE16</v>
          </cell>
          <cell r="S10" t="str">
            <v>NE17</v>
          </cell>
          <cell r="T10" t="str">
            <v>NE18</v>
          </cell>
          <cell r="U10" t="str">
            <v>NE19</v>
          </cell>
          <cell r="V10" t="str">
            <v>NE20</v>
          </cell>
          <cell r="W10" t="str">
            <v>NE21</v>
          </cell>
          <cell r="X10" t="str">
            <v>NE22</v>
          </cell>
          <cell r="Y10" t="str">
            <v>NE23</v>
          </cell>
          <cell r="Z10" t="str">
            <v>NE24</v>
          </cell>
        </row>
        <row r="11">
          <cell r="A11" t="str">
            <v>ID</v>
          </cell>
          <cell r="B11" t="str">
            <v>Service</v>
          </cell>
          <cell r="C11" t="str">
            <v>BTS</v>
          </cell>
          <cell r="D11" t="str">
            <v>BSC</v>
          </cell>
          <cell r="E11" t="str">
            <v>MSS</v>
          </cell>
          <cell r="F11" t="str">
            <v>STP</v>
          </cell>
          <cell r="G11" t="str">
            <v>HLR / FNR</v>
          </cell>
          <cell r="H11" t="str">
            <v>MGW</v>
          </cell>
          <cell r="I11" t="str">
            <v>IN / SCP</v>
          </cell>
          <cell r="J11" t="str">
            <v>BTS-BSC</v>
          </cell>
          <cell r="K11" t="str">
            <v>BSC-MGW</v>
          </cell>
          <cell r="L11" t="str">
            <v>IP BACKBONE</v>
          </cell>
          <cell r="M11" t="str">
            <v>SMSC</v>
          </cell>
          <cell r="N11" t="str">
            <v>VMS</v>
          </cell>
          <cell r="O11" t="str">
            <v>SGSN</v>
          </cell>
          <cell r="P11" t="str">
            <v>GGSN</v>
          </cell>
          <cell r="Q11" t="str">
            <v>MMSC</v>
          </cell>
          <cell r="R11" t="str">
            <v>WAP</v>
          </cell>
          <cell r="S11" t="str">
            <v>BSC-SGSN</v>
          </cell>
          <cell r="T11" t="str">
            <v>IWIS/OPSC</v>
          </cell>
          <cell r="U11" t="str">
            <v>CCN/MIEP</v>
          </cell>
          <cell r="V11" t="str">
            <v>OMM/OPSC</v>
          </cell>
          <cell r="W11" t="str">
            <v>NodeB</v>
          </cell>
          <cell r="X11" t="str">
            <v>RNC</v>
          </cell>
          <cell r="Y11" t="str">
            <v>NodeB-RNC</v>
          </cell>
          <cell r="Z11" t="str">
            <v>RNC-MGW</v>
          </cell>
        </row>
        <row r="12">
          <cell r="A12" t="str">
            <v>M001_2G</v>
          </cell>
          <cell r="B12" t="str">
            <v>Postpaid monthly rental - 2G</v>
          </cell>
        </row>
        <row r="13">
          <cell r="A13" t="str">
            <v>M001_3G</v>
          </cell>
          <cell r="B13" t="str">
            <v>Postpaid monthly rental - 3G</v>
          </cell>
        </row>
        <row r="14">
          <cell r="A14" t="str">
            <v>M002_2G</v>
          </cell>
          <cell r="B14" t="str">
            <v>Postpaid monthly rental (Data) - 2G</v>
          </cell>
        </row>
        <row r="15">
          <cell r="A15" t="str">
            <v>M002_3G</v>
          </cell>
          <cell r="B15" t="str">
            <v>Postpaid monthly rental (Data) - 3G</v>
          </cell>
        </row>
        <row r="16">
          <cell r="A16" t="str">
            <v>M003_2G</v>
          </cell>
          <cell r="B16" t="str">
            <v>Calls to other domestic mobile networks - 2G - Postpaid</v>
          </cell>
          <cell r="C16">
            <v>1</v>
          </cell>
          <cell r="D16">
            <v>1</v>
          </cell>
          <cell r="E16">
            <v>1</v>
          </cell>
          <cell r="F16">
            <v>1</v>
          </cell>
          <cell r="G16">
            <v>0</v>
          </cell>
          <cell r="H16">
            <v>1</v>
          </cell>
          <cell r="I16">
            <v>0</v>
          </cell>
          <cell r="J16">
            <v>1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M003_3G</v>
          </cell>
          <cell r="B17" t="str">
            <v>Calls to other domestic mobile networks - 3G - Postpaid</v>
          </cell>
          <cell r="C17">
            <v>0</v>
          </cell>
          <cell r="D17">
            <v>0</v>
          </cell>
          <cell r="E17">
            <v>1</v>
          </cell>
          <cell r="F17">
            <v>1</v>
          </cell>
          <cell r="G17">
            <v>0</v>
          </cell>
          <cell r="H17">
            <v>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</v>
          </cell>
          <cell r="X17">
            <v>1</v>
          </cell>
          <cell r="Y17">
            <v>1</v>
          </cell>
          <cell r="Z17">
            <v>1</v>
          </cell>
        </row>
        <row r="18">
          <cell r="A18" t="str">
            <v>M004_2G</v>
          </cell>
          <cell r="B18" t="str">
            <v>Calls to PSTN - 2G - Postpaid</v>
          </cell>
          <cell r="C18">
            <v>1</v>
          </cell>
          <cell r="D18">
            <v>1</v>
          </cell>
          <cell r="E18">
            <v>1</v>
          </cell>
          <cell r="F18">
            <v>1</v>
          </cell>
          <cell r="G18">
            <v>0</v>
          </cell>
          <cell r="H18">
            <v>1.85</v>
          </cell>
          <cell r="I18">
            <v>0</v>
          </cell>
          <cell r="J18">
            <v>1</v>
          </cell>
          <cell r="K18">
            <v>1</v>
          </cell>
          <cell r="L18">
            <v>0.85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M004_3G</v>
          </cell>
          <cell r="B19" t="str">
            <v>Calls to PSTN - 3G - Postpaid</v>
          </cell>
          <cell r="C19">
            <v>0</v>
          </cell>
          <cell r="D19">
            <v>0</v>
          </cell>
          <cell r="E19">
            <v>1</v>
          </cell>
          <cell r="F19">
            <v>1</v>
          </cell>
          <cell r="G19">
            <v>0</v>
          </cell>
          <cell r="H19">
            <v>1.85</v>
          </cell>
          <cell r="I19">
            <v>0</v>
          </cell>
          <cell r="J19">
            <v>0</v>
          </cell>
          <cell r="K19">
            <v>0</v>
          </cell>
          <cell r="L19">
            <v>0.85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1</v>
          </cell>
          <cell r="X19">
            <v>1</v>
          </cell>
          <cell r="Y19">
            <v>1</v>
          </cell>
          <cell r="Z19">
            <v>1</v>
          </cell>
        </row>
        <row r="20">
          <cell r="A20" t="str">
            <v>M005_2G</v>
          </cell>
          <cell r="B20" t="str">
            <v>Calls to international - 2G - Postpaid</v>
          </cell>
          <cell r="C20">
            <v>1</v>
          </cell>
          <cell r="D20">
            <v>1</v>
          </cell>
          <cell r="E20">
            <v>1</v>
          </cell>
          <cell r="F20">
            <v>1</v>
          </cell>
          <cell r="G20">
            <v>0</v>
          </cell>
          <cell r="H20">
            <v>1.9</v>
          </cell>
          <cell r="I20">
            <v>0</v>
          </cell>
          <cell r="J20">
            <v>1</v>
          </cell>
          <cell r="K20">
            <v>1</v>
          </cell>
          <cell r="L20">
            <v>0.9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M005_3G</v>
          </cell>
          <cell r="B21" t="str">
            <v>Calls to international - 3G - Postpaid</v>
          </cell>
          <cell r="C21">
            <v>0</v>
          </cell>
          <cell r="D21">
            <v>0</v>
          </cell>
          <cell r="E21">
            <v>1</v>
          </cell>
          <cell r="F21">
            <v>1</v>
          </cell>
          <cell r="G21">
            <v>0</v>
          </cell>
          <cell r="H21">
            <v>1.9</v>
          </cell>
          <cell r="I21">
            <v>0</v>
          </cell>
          <cell r="J21">
            <v>0</v>
          </cell>
          <cell r="K21">
            <v>0</v>
          </cell>
          <cell r="L21">
            <v>0.9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</v>
          </cell>
          <cell r="X21">
            <v>1</v>
          </cell>
          <cell r="Y21">
            <v>1</v>
          </cell>
          <cell r="Z21">
            <v>1</v>
          </cell>
        </row>
        <row r="22">
          <cell r="A22" t="str">
            <v>M006_2G</v>
          </cell>
          <cell r="B22" t="str">
            <v>Calls to own network - 2G - Postpaid</v>
          </cell>
          <cell r="C22">
            <v>2</v>
          </cell>
          <cell r="D22">
            <v>2</v>
          </cell>
          <cell r="E22">
            <v>1.7083333333333335</v>
          </cell>
          <cell r="F22">
            <v>1</v>
          </cell>
          <cell r="G22">
            <v>1</v>
          </cell>
          <cell r="H22">
            <v>1.85</v>
          </cell>
          <cell r="I22">
            <v>0</v>
          </cell>
          <cell r="J22">
            <v>2</v>
          </cell>
          <cell r="K22">
            <v>2</v>
          </cell>
          <cell r="L22">
            <v>0.85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M006_3G</v>
          </cell>
          <cell r="B23" t="str">
            <v>Calls to own network - 3G - Postpaid</v>
          </cell>
          <cell r="C23">
            <v>0</v>
          </cell>
          <cell r="D23">
            <v>0</v>
          </cell>
          <cell r="E23">
            <v>1.7083333333333335</v>
          </cell>
          <cell r="F23">
            <v>1</v>
          </cell>
          <cell r="G23">
            <v>1</v>
          </cell>
          <cell r="H23">
            <v>1.85</v>
          </cell>
          <cell r="I23">
            <v>0</v>
          </cell>
          <cell r="J23">
            <v>0</v>
          </cell>
          <cell r="K23">
            <v>0</v>
          </cell>
          <cell r="L23">
            <v>0.85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2</v>
          </cell>
          <cell r="X23">
            <v>2</v>
          </cell>
          <cell r="Y23">
            <v>2</v>
          </cell>
          <cell r="Z23">
            <v>2</v>
          </cell>
        </row>
        <row r="24">
          <cell r="A24" t="str">
            <v>M007_2G</v>
          </cell>
          <cell r="B24" t="str">
            <v>Calls to Customer Care - 2G - Postpaid</v>
          </cell>
          <cell r="C24">
            <v>1</v>
          </cell>
          <cell r="D24">
            <v>1</v>
          </cell>
          <cell r="E24">
            <v>1</v>
          </cell>
          <cell r="F24">
            <v>1</v>
          </cell>
          <cell r="G24">
            <v>0</v>
          </cell>
          <cell r="H24">
            <v>1.95</v>
          </cell>
          <cell r="I24">
            <v>0</v>
          </cell>
          <cell r="J24">
            <v>1</v>
          </cell>
          <cell r="K24">
            <v>1</v>
          </cell>
          <cell r="L24">
            <v>0.95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A25" t="str">
            <v>M007_3G</v>
          </cell>
          <cell r="B25" t="str">
            <v>Calls to Customer Care - 3G - Postpaid</v>
          </cell>
          <cell r="C25">
            <v>0</v>
          </cell>
          <cell r="D25">
            <v>0</v>
          </cell>
          <cell r="E25">
            <v>1</v>
          </cell>
          <cell r="F25">
            <v>1</v>
          </cell>
          <cell r="G25">
            <v>0</v>
          </cell>
          <cell r="H25">
            <v>1.95</v>
          </cell>
          <cell r="I25">
            <v>0</v>
          </cell>
          <cell r="J25">
            <v>0</v>
          </cell>
          <cell r="K25">
            <v>0</v>
          </cell>
          <cell r="L25">
            <v>0.95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1</v>
          </cell>
          <cell r="X25">
            <v>1</v>
          </cell>
          <cell r="Y25">
            <v>1</v>
          </cell>
          <cell r="Z25">
            <v>1</v>
          </cell>
        </row>
        <row r="26">
          <cell r="A26" t="str">
            <v>M008_2G</v>
          </cell>
          <cell r="B26" t="str">
            <v>Calls to Directory Enquiry - 2G - Postpaid</v>
          </cell>
          <cell r="C26">
            <v>1</v>
          </cell>
          <cell r="D26">
            <v>1</v>
          </cell>
          <cell r="E26">
            <v>1</v>
          </cell>
          <cell r="F26">
            <v>1</v>
          </cell>
          <cell r="G26">
            <v>0</v>
          </cell>
          <cell r="H26">
            <v>1.85</v>
          </cell>
          <cell r="I26">
            <v>0</v>
          </cell>
          <cell r="J26">
            <v>1</v>
          </cell>
          <cell r="K26">
            <v>1</v>
          </cell>
          <cell r="L26">
            <v>0.85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M008_3G</v>
          </cell>
          <cell r="B27" t="str">
            <v>Calls to Directory Enquiry - 3G - Postpaid</v>
          </cell>
          <cell r="C27">
            <v>0</v>
          </cell>
          <cell r="D27">
            <v>0</v>
          </cell>
          <cell r="E27">
            <v>1</v>
          </cell>
          <cell r="F27">
            <v>1</v>
          </cell>
          <cell r="G27">
            <v>0</v>
          </cell>
          <cell r="H27">
            <v>1.85</v>
          </cell>
          <cell r="I27">
            <v>0</v>
          </cell>
          <cell r="J27">
            <v>0</v>
          </cell>
          <cell r="K27">
            <v>0</v>
          </cell>
          <cell r="L27">
            <v>0.85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1</v>
          </cell>
          <cell r="X27">
            <v>1</v>
          </cell>
          <cell r="Y27">
            <v>1</v>
          </cell>
          <cell r="Z27">
            <v>1</v>
          </cell>
        </row>
        <row r="28">
          <cell r="A28" t="str">
            <v>M009_2G</v>
          </cell>
          <cell r="B28" t="str">
            <v>Calls to Emergency - 2G - Postpaid</v>
          </cell>
          <cell r="C28">
            <v>1</v>
          </cell>
          <cell r="D28">
            <v>1</v>
          </cell>
          <cell r="E28">
            <v>1</v>
          </cell>
          <cell r="F28">
            <v>1</v>
          </cell>
          <cell r="G28">
            <v>0</v>
          </cell>
          <cell r="H28">
            <v>1.85</v>
          </cell>
          <cell r="I28">
            <v>0</v>
          </cell>
          <cell r="J28">
            <v>1</v>
          </cell>
          <cell r="K28">
            <v>1</v>
          </cell>
          <cell r="L28">
            <v>0.85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M009_3G</v>
          </cell>
          <cell r="B29" t="str">
            <v>Calls to Emergency - 3G - Postpaid</v>
          </cell>
          <cell r="C29">
            <v>0</v>
          </cell>
          <cell r="D29">
            <v>0</v>
          </cell>
          <cell r="E29">
            <v>1</v>
          </cell>
          <cell r="F29">
            <v>1</v>
          </cell>
          <cell r="G29">
            <v>0</v>
          </cell>
          <cell r="H29">
            <v>1.85</v>
          </cell>
          <cell r="I29">
            <v>0</v>
          </cell>
          <cell r="J29">
            <v>0</v>
          </cell>
          <cell r="K29">
            <v>0</v>
          </cell>
          <cell r="L29">
            <v>0.85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1</v>
          </cell>
          <cell r="X29">
            <v>1</v>
          </cell>
          <cell r="Y29">
            <v>1</v>
          </cell>
          <cell r="Z29">
            <v>1</v>
          </cell>
        </row>
        <row r="30">
          <cell r="A30" t="str">
            <v>M010_2G</v>
          </cell>
          <cell r="B30" t="str">
            <v>Customers' Roaming outside Turkey (Voice) - 2G - Postpaid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M010_3G</v>
          </cell>
          <cell r="B31" t="str">
            <v>Customers' Roaming outside Turkey (Voice)  - 3G - Postpaid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A32" t="str">
            <v>M011_2G</v>
          </cell>
          <cell r="B32" t="str">
            <v>Voicemail retrievals - 2G - Postpaid</v>
          </cell>
          <cell r="C32">
            <v>1</v>
          </cell>
          <cell r="D32">
            <v>1</v>
          </cell>
          <cell r="E32">
            <v>1</v>
          </cell>
          <cell r="F32">
            <v>1</v>
          </cell>
          <cell r="G32">
            <v>0</v>
          </cell>
          <cell r="H32">
            <v>1.95</v>
          </cell>
          <cell r="I32">
            <v>0</v>
          </cell>
          <cell r="J32">
            <v>1</v>
          </cell>
          <cell r="K32">
            <v>1</v>
          </cell>
          <cell r="L32">
            <v>0.95</v>
          </cell>
          <cell r="M32">
            <v>0</v>
          </cell>
          <cell r="N32">
            <v>1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A33" t="str">
            <v>M011_3G</v>
          </cell>
          <cell r="B33" t="str">
            <v>Voicemail retrievals - 3G - Postpaid</v>
          </cell>
          <cell r="C33">
            <v>0</v>
          </cell>
          <cell r="D33">
            <v>0</v>
          </cell>
          <cell r="E33">
            <v>1</v>
          </cell>
          <cell r="F33">
            <v>1</v>
          </cell>
          <cell r="G33">
            <v>0</v>
          </cell>
          <cell r="H33">
            <v>1.95</v>
          </cell>
          <cell r="I33">
            <v>0</v>
          </cell>
          <cell r="J33">
            <v>0</v>
          </cell>
          <cell r="K33">
            <v>0</v>
          </cell>
          <cell r="L33">
            <v>0.95</v>
          </cell>
          <cell r="M33">
            <v>0</v>
          </cell>
          <cell r="N33">
            <v>1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1</v>
          </cell>
          <cell r="X33">
            <v>1</v>
          </cell>
          <cell r="Y33">
            <v>1</v>
          </cell>
          <cell r="Z33">
            <v>1</v>
          </cell>
        </row>
        <row r="34">
          <cell r="A34" t="str">
            <v>M012_2G</v>
          </cell>
          <cell r="B34" t="str">
            <v>SMS to other domestic networks - 2G - Postpaid</v>
          </cell>
          <cell r="C34">
            <v>1</v>
          </cell>
          <cell r="D34">
            <v>1</v>
          </cell>
          <cell r="E34">
            <v>1</v>
          </cell>
          <cell r="F34">
            <v>2</v>
          </cell>
          <cell r="G34">
            <v>0</v>
          </cell>
          <cell r="H34">
            <v>1</v>
          </cell>
          <cell r="I34">
            <v>0</v>
          </cell>
          <cell r="J34">
            <v>1</v>
          </cell>
          <cell r="K34">
            <v>1</v>
          </cell>
          <cell r="L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  <row r="35">
          <cell r="A35" t="str">
            <v>M012_3G</v>
          </cell>
          <cell r="B35" t="str">
            <v>SMS to other domestic networks - 3G - Postpaid</v>
          </cell>
          <cell r="C35">
            <v>0</v>
          </cell>
          <cell r="D35">
            <v>0</v>
          </cell>
          <cell r="E35">
            <v>1</v>
          </cell>
          <cell r="F35">
            <v>2</v>
          </cell>
          <cell r="G35">
            <v>0</v>
          </cell>
          <cell r="H35">
            <v>1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1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1</v>
          </cell>
          <cell r="X35">
            <v>1</v>
          </cell>
          <cell r="Y35">
            <v>1</v>
          </cell>
          <cell r="Z35">
            <v>1</v>
          </cell>
        </row>
        <row r="36">
          <cell r="A36" t="str">
            <v>M013_2G</v>
          </cell>
          <cell r="B36" t="str">
            <v>SMS to international - 2G - Postpaid</v>
          </cell>
          <cell r="C36">
            <v>1</v>
          </cell>
          <cell r="D36">
            <v>1</v>
          </cell>
          <cell r="E36">
            <v>1</v>
          </cell>
          <cell r="F36">
            <v>2</v>
          </cell>
          <cell r="G36">
            <v>0</v>
          </cell>
          <cell r="H36">
            <v>1</v>
          </cell>
          <cell r="I36">
            <v>0</v>
          </cell>
          <cell r="J36">
            <v>1</v>
          </cell>
          <cell r="K36">
            <v>1</v>
          </cell>
          <cell r="L36">
            <v>0</v>
          </cell>
          <cell r="M36">
            <v>1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A37" t="str">
            <v>M013_3G</v>
          </cell>
          <cell r="B37" t="str">
            <v>SMS to international - 3G - Postpaid</v>
          </cell>
          <cell r="C37">
            <v>0</v>
          </cell>
          <cell r="D37">
            <v>0</v>
          </cell>
          <cell r="E37">
            <v>1</v>
          </cell>
          <cell r="F37">
            <v>2</v>
          </cell>
          <cell r="G37">
            <v>0</v>
          </cell>
          <cell r="H37">
            <v>1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1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1</v>
          </cell>
          <cell r="X37">
            <v>1</v>
          </cell>
          <cell r="Y37">
            <v>1</v>
          </cell>
          <cell r="Z37">
            <v>1</v>
          </cell>
        </row>
        <row r="38">
          <cell r="A38" t="str">
            <v>M014_2G</v>
          </cell>
          <cell r="B38" t="str">
            <v>SMS to own network - 2G - Postpaid</v>
          </cell>
          <cell r="C38">
            <v>2</v>
          </cell>
          <cell r="D38">
            <v>2</v>
          </cell>
          <cell r="E38">
            <v>1.7083333333333335</v>
          </cell>
          <cell r="F38">
            <v>2</v>
          </cell>
          <cell r="G38">
            <v>1</v>
          </cell>
          <cell r="H38">
            <v>1.85</v>
          </cell>
          <cell r="I38">
            <v>0</v>
          </cell>
          <cell r="J38">
            <v>2</v>
          </cell>
          <cell r="K38">
            <v>2</v>
          </cell>
          <cell r="L38">
            <v>0.85</v>
          </cell>
          <cell r="M38">
            <v>1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A39" t="str">
            <v>M014_3G</v>
          </cell>
          <cell r="B39" t="str">
            <v>SMS to own network - 3G - Postpaid</v>
          </cell>
          <cell r="C39">
            <v>0</v>
          </cell>
          <cell r="D39">
            <v>0</v>
          </cell>
          <cell r="E39">
            <v>1.7083333333333335</v>
          </cell>
          <cell r="F39">
            <v>2</v>
          </cell>
          <cell r="G39">
            <v>1</v>
          </cell>
          <cell r="H39">
            <v>1.85</v>
          </cell>
          <cell r="I39">
            <v>0</v>
          </cell>
          <cell r="J39">
            <v>0</v>
          </cell>
          <cell r="K39">
            <v>0</v>
          </cell>
          <cell r="L39">
            <v>0.85</v>
          </cell>
          <cell r="M39">
            <v>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2</v>
          </cell>
          <cell r="X39">
            <v>2</v>
          </cell>
          <cell r="Y39">
            <v>2</v>
          </cell>
          <cell r="Z39">
            <v>2</v>
          </cell>
        </row>
        <row r="40">
          <cell r="A40" t="str">
            <v>M015_2G</v>
          </cell>
          <cell r="B40" t="str">
            <v>SMS - Customers' Roaming outside Turkey - 2G - Postpaid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</row>
        <row r="41">
          <cell r="A41" t="str">
            <v>M015_3G</v>
          </cell>
          <cell r="B41" t="str">
            <v>SMS - Customers' Roaming outside Turkey - 3G - Postpaid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A42" t="str">
            <v>M016_2G</v>
          </cell>
          <cell r="B42" t="str">
            <v>MMS - Picture - to own network - Postpaid</v>
          </cell>
          <cell r="C42">
            <v>2</v>
          </cell>
          <cell r="D42">
            <v>2</v>
          </cell>
          <cell r="E42">
            <v>0</v>
          </cell>
          <cell r="F42">
            <v>0</v>
          </cell>
          <cell r="G42">
            <v>1</v>
          </cell>
          <cell r="H42">
            <v>1.6438356164383561</v>
          </cell>
          <cell r="I42">
            <v>0</v>
          </cell>
          <cell r="J42">
            <v>2</v>
          </cell>
          <cell r="K42">
            <v>1.6438356164383561</v>
          </cell>
          <cell r="L42">
            <v>1.6438356164383561</v>
          </cell>
          <cell r="M42">
            <v>1</v>
          </cell>
          <cell r="N42">
            <v>0</v>
          </cell>
          <cell r="O42">
            <v>2</v>
          </cell>
          <cell r="P42">
            <v>2</v>
          </cell>
          <cell r="Q42">
            <v>1</v>
          </cell>
          <cell r="R42">
            <v>1</v>
          </cell>
          <cell r="S42">
            <v>0.35616438356164382</v>
          </cell>
          <cell r="T42">
            <v>1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A43" t="str">
            <v>M016_3G</v>
          </cell>
          <cell r="B43" t="str">
            <v>MMS - Picture - to own network - Postpaid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1</v>
          </cell>
          <cell r="H43">
            <v>1.6438356164383561</v>
          </cell>
          <cell r="I43">
            <v>0</v>
          </cell>
          <cell r="J43">
            <v>0</v>
          </cell>
          <cell r="K43">
            <v>0</v>
          </cell>
          <cell r="L43">
            <v>1.6438356164383561</v>
          </cell>
          <cell r="M43">
            <v>1</v>
          </cell>
          <cell r="N43">
            <v>0</v>
          </cell>
          <cell r="O43">
            <v>2</v>
          </cell>
          <cell r="P43">
            <v>2</v>
          </cell>
          <cell r="Q43">
            <v>1</v>
          </cell>
          <cell r="R43">
            <v>1</v>
          </cell>
          <cell r="S43">
            <v>0.35616438356164382</v>
          </cell>
          <cell r="T43">
            <v>1</v>
          </cell>
          <cell r="U43">
            <v>0</v>
          </cell>
          <cell r="V43">
            <v>0</v>
          </cell>
          <cell r="W43">
            <v>2</v>
          </cell>
          <cell r="X43">
            <v>2</v>
          </cell>
          <cell r="Y43">
            <v>2</v>
          </cell>
          <cell r="Z43">
            <v>1.6438356164383561</v>
          </cell>
        </row>
        <row r="44">
          <cell r="A44" t="str">
            <v>M017_2G</v>
          </cell>
          <cell r="B44" t="str">
            <v>MMS - Video - to own network - Postpaid</v>
          </cell>
          <cell r="C44">
            <v>2</v>
          </cell>
          <cell r="D44">
            <v>2</v>
          </cell>
          <cell r="E44">
            <v>0</v>
          </cell>
          <cell r="F44">
            <v>0</v>
          </cell>
          <cell r="G44">
            <v>1</v>
          </cell>
          <cell r="H44">
            <v>1.6438356164383561</v>
          </cell>
          <cell r="I44">
            <v>0</v>
          </cell>
          <cell r="J44">
            <v>2</v>
          </cell>
          <cell r="K44">
            <v>1.6438356164383561</v>
          </cell>
          <cell r="L44">
            <v>1.6438356164383561</v>
          </cell>
          <cell r="M44">
            <v>1</v>
          </cell>
          <cell r="N44">
            <v>0</v>
          </cell>
          <cell r="O44">
            <v>2</v>
          </cell>
          <cell r="P44">
            <v>2</v>
          </cell>
          <cell r="Q44">
            <v>1</v>
          </cell>
          <cell r="R44">
            <v>1</v>
          </cell>
          <cell r="S44">
            <v>0.35616438356164382</v>
          </cell>
          <cell r="T44">
            <v>1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5">
          <cell r="A45" t="str">
            <v>M017_3G</v>
          </cell>
          <cell r="B45" t="str">
            <v>MMS - Video - to own network - Postpaid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1</v>
          </cell>
          <cell r="H45">
            <v>1.6438356164383561</v>
          </cell>
          <cell r="I45">
            <v>0</v>
          </cell>
          <cell r="J45">
            <v>0</v>
          </cell>
          <cell r="K45">
            <v>0</v>
          </cell>
          <cell r="L45">
            <v>1.6438356164383561</v>
          </cell>
          <cell r="M45">
            <v>1</v>
          </cell>
          <cell r="N45">
            <v>0</v>
          </cell>
          <cell r="O45">
            <v>2</v>
          </cell>
          <cell r="P45">
            <v>2</v>
          </cell>
          <cell r="Q45">
            <v>1</v>
          </cell>
          <cell r="R45">
            <v>1</v>
          </cell>
          <cell r="S45">
            <v>0.35616438356164382</v>
          </cell>
          <cell r="T45">
            <v>1</v>
          </cell>
          <cell r="U45">
            <v>0</v>
          </cell>
          <cell r="V45">
            <v>0</v>
          </cell>
          <cell r="W45">
            <v>2</v>
          </cell>
          <cell r="X45">
            <v>2</v>
          </cell>
          <cell r="Y45">
            <v>2</v>
          </cell>
          <cell r="Z45">
            <v>1.6438356164383561</v>
          </cell>
        </row>
        <row r="46">
          <cell r="A46" t="str">
            <v>M018_2G</v>
          </cell>
          <cell r="B46" t="str">
            <v>MMS - Picture - to other networks - Postpaid</v>
          </cell>
          <cell r="C46">
            <v>1</v>
          </cell>
          <cell r="D46">
            <v>1</v>
          </cell>
          <cell r="E46">
            <v>0</v>
          </cell>
          <cell r="F46">
            <v>0</v>
          </cell>
          <cell r="G46">
            <v>0</v>
          </cell>
          <cell r="H46">
            <v>0.82191780821917804</v>
          </cell>
          <cell r="I46">
            <v>0</v>
          </cell>
          <cell r="J46">
            <v>1</v>
          </cell>
          <cell r="K46">
            <v>0.82191780821917804</v>
          </cell>
          <cell r="L46">
            <v>0.82191780821917804</v>
          </cell>
          <cell r="M46">
            <v>1</v>
          </cell>
          <cell r="N46">
            <v>0</v>
          </cell>
          <cell r="O46">
            <v>1</v>
          </cell>
          <cell r="P46">
            <v>1</v>
          </cell>
          <cell r="Q46">
            <v>1</v>
          </cell>
          <cell r="R46">
            <v>1</v>
          </cell>
          <cell r="S46">
            <v>0.17808219178082191</v>
          </cell>
          <cell r="T46">
            <v>1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M018_3G</v>
          </cell>
          <cell r="B47" t="str">
            <v>MMS - Picture - to other networks - Postpaid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0.82191780821917804</v>
          </cell>
          <cell r="I47">
            <v>0</v>
          </cell>
          <cell r="J47">
            <v>0</v>
          </cell>
          <cell r="K47">
            <v>0</v>
          </cell>
          <cell r="L47">
            <v>0.82191780821917804</v>
          </cell>
          <cell r="M47">
            <v>1</v>
          </cell>
          <cell r="N47">
            <v>0</v>
          </cell>
          <cell r="O47">
            <v>1</v>
          </cell>
          <cell r="P47">
            <v>1</v>
          </cell>
          <cell r="Q47">
            <v>1</v>
          </cell>
          <cell r="R47">
            <v>1</v>
          </cell>
          <cell r="S47">
            <v>0.17808219178082191</v>
          </cell>
          <cell r="T47">
            <v>1</v>
          </cell>
          <cell r="U47">
            <v>0</v>
          </cell>
          <cell r="V47">
            <v>0</v>
          </cell>
          <cell r="W47">
            <v>1</v>
          </cell>
          <cell r="X47">
            <v>1</v>
          </cell>
          <cell r="Y47">
            <v>1</v>
          </cell>
          <cell r="Z47">
            <v>0.82191780821917804</v>
          </cell>
        </row>
        <row r="48">
          <cell r="A48" t="str">
            <v>M019_2G</v>
          </cell>
          <cell r="B48" t="str">
            <v>MMS - Video - to other networks - Postpaid</v>
          </cell>
          <cell r="C48">
            <v>1</v>
          </cell>
          <cell r="D48">
            <v>1</v>
          </cell>
          <cell r="E48">
            <v>0</v>
          </cell>
          <cell r="F48">
            <v>0</v>
          </cell>
          <cell r="G48">
            <v>0</v>
          </cell>
          <cell r="H48">
            <v>0.82191780821917804</v>
          </cell>
          <cell r="I48">
            <v>0</v>
          </cell>
          <cell r="J48">
            <v>1</v>
          </cell>
          <cell r="K48">
            <v>0.82191780821917804</v>
          </cell>
          <cell r="L48">
            <v>0.82191780821917804</v>
          </cell>
          <cell r="M48">
            <v>1</v>
          </cell>
          <cell r="N48">
            <v>0</v>
          </cell>
          <cell r="O48">
            <v>1</v>
          </cell>
          <cell r="P48">
            <v>1</v>
          </cell>
          <cell r="Q48">
            <v>1</v>
          </cell>
          <cell r="R48">
            <v>1</v>
          </cell>
          <cell r="S48">
            <v>0.17808219178082191</v>
          </cell>
          <cell r="T48">
            <v>1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A49" t="str">
            <v>M019_3G</v>
          </cell>
          <cell r="B49" t="str">
            <v>MMS - Video - to other networks - Postpaid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0.82191780821917804</v>
          </cell>
          <cell r="I49">
            <v>0</v>
          </cell>
          <cell r="J49">
            <v>0</v>
          </cell>
          <cell r="K49">
            <v>0</v>
          </cell>
          <cell r="L49">
            <v>0.82191780821917804</v>
          </cell>
          <cell r="M49">
            <v>1</v>
          </cell>
          <cell r="N49">
            <v>0</v>
          </cell>
          <cell r="O49">
            <v>1</v>
          </cell>
          <cell r="P49">
            <v>1</v>
          </cell>
          <cell r="Q49">
            <v>1</v>
          </cell>
          <cell r="R49">
            <v>1</v>
          </cell>
          <cell r="S49">
            <v>0.17808219178082191</v>
          </cell>
          <cell r="T49">
            <v>1</v>
          </cell>
          <cell r="U49">
            <v>0</v>
          </cell>
          <cell r="V49">
            <v>0</v>
          </cell>
          <cell r="W49">
            <v>1</v>
          </cell>
          <cell r="X49">
            <v>1</v>
          </cell>
          <cell r="Y49">
            <v>1</v>
          </cell>
          <cell r="Z49">
            <v>0.82191780821917804</v>
          </cell>
        </row>
        <row r="50">
          <cell r="A50" t="str">
            <v>M020_2G</v>
          </cell>
          <cell r="B50" t="str">
            <v>GPRS - 2G - Postpaid</v>
          </cell>
          <cell r="C50">
            <v>1</v>
          </cell>
          <cell r="D50">
            <v>1</v>
          </cell>
          <cell r="E50">
            <v>0</v>
          </cell>
          <cell r="F50">
            <v>0</v>
          </cell>
          <cell r="G50">
            <v>0</v>
          </cell>
          <cell r="H50">
            <v>0.82191780821917804</v>
          </cell>
          <cell r="I50">
            <v>0</v>
          </cell>
          <cell r="J50">
            <v>1</v>
          </cell>
          <cell r="K50">
            <v>0.82191780821917804</v>
          </cell>
          <cell r="L50">
            <v>0.82191780821917804</v>
          </cell>
          <cell r="M50">
            <v>0</v>
          </cell>
          <cell r="N50">
            <v>0</v>
          </cell>
          <cell r="O50">
            <v>1</v>
          </cell>
          <cell r="P50">
            <v>1</v>
          </cell>
          <cell r="Q50">
            <v>0</v>
          </cell>
          <cell r="R50">
            <v>0</v>
          </cell>
          <cell r="S50">
            <v>0.17808219178082191</v>
          </cell>
          <cell r="T50">
            <v>0</v>
          </cell>
          <cell r="U50">
            <v>1</v>
          </cell>
          <cell r="V50">
            <v>1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M020_3G</v>
          </cell>
          <cell r="B51" t="str">
            <v>GPRS - 3G - Postpaid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0.82191780821917804</v>
          </cell>
          <cell r="I51">
            <v>0</v>
          </cell>
          <cell r="J51">
            <v>0</v>
          </cell>
          <cell r="K51">
            <v>0</v>
          </cell>
          <cell r="L51">
            <v>0.82191780821917804</v>
          </cell>
          <cell r="M51">
            <v>0</v>
          </cell>
          <cell r="N51">
            <v>0</v>
          </cell>
          <cell r="O51">
            <v>1</v>
          </cell>
          <cell r="P51">
            <v>1</v>
          </cell>
          <cell r="Q51">
            <v>0</v>
          </cell>
          <cell r="R51">
            <v>0</v>
          </cell>
          <cell r="S51">
            <v>0.17808219178082191</v>
          </cell>
          <cell r="T51">
            <v>0</v>
          </cell>
          <cell r="U51">
            <v>1</v>
          </cell>
          <cell r="V51">
            <v>1</v>
          </cell>
          <cell r="W51">
            <v>1</v>
          </cell>
          <cell r="X51">
            <v>1</v>
          </cell>
          <cell r="Y51">
            <v>1</v>
          </cell>
          <cell r="Z51">
            <v>0.82191780821917804</v>
          </cell>
        </row>
        <row r="52">
          <cell r="A52" t="str">
            <v>M021_2G</v>
          </cell>
          <cell r="B52" t="str">
            <v>Customers' roaming outside Turkey - Data - 2G - Postpaid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M021_3G</v>
          </cell>
          <cell r="B53" t="str">
            <v>Customers' roaming outside Turkey - Data - 3G - Postpaid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A54" t="str">
            <v>M022_2G</v>
          </cell>
          <cell r="B54" t="str">
            <v>Other VAS service (e.g. ringtones) -2G - Postpaid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A55" t="str">
            <v>M022_3G</v>
          </cell>
          <cell r="B55" t="str">
            <v>Other VAS service (e.g. ringtones) -3G - Postpaid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M023_2G</v>
          </cell>
          <cell r="B56" t="str">
            <v>SMS Based Services-Postpaid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A57" t="str">
            <v>M024_2G</v>
          </cell>
          <cell r="B57" t="str">
            <v>Calls from other domestic mobile networks - 2G - Postpaid</v>
          </cell>
          <cell r="C57">
            <v>1</v>
          </cell>
          <cell r="D57">
            <v>1</v>
          </cell>
          <cell r="E57">
            <v>1</v>
          </cell>
          <cell r="F57">
            <v>1</v>
          </cell>
          <cell r="G57">
            <v>0</v>
          </cell>
          <cell r="H57">
            <v>1.85</v>
          </cell>
          <cell r="I57">
            <v>0</v>
          </cell>
          <cell r="J57">
            <v>1</v>
          </cell>
          <cell r="K57">
            <v>1</v>
          </cell>
          <cell r="L57">
            <v>0.85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A58" t="str">
            <v>M024_3G</v>
          </cell>
          <cell r="B58" t="str">
            <v>Calls from other domestic mobile networks - 3G - Postpaid</v>
          </cell>
          <cell r="C58">
            <v>0</v>
          </cell>
          <cell r="D58">
            <v>0</v>
          </cell>
          <cell r="E58">
            <v>1</v>
          </cell>
          <cell r="F58">
            <v>1</v>
          </cell>
          <cell r="G58">
            <v>0</v>
          </cell>
          <cell r="H58">
            <v>1.85</v>
          </cell>
          <cell r="I58">
            <v>0</v>
          </cell>
          <cell r="J58">
            <v>0</v>
          </cell>
          <cell r="K58">
            <v>0</v>
          </cell>
          <cell r="L58">
            <v>0.85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1</v>
          </cell>
          <cell r="X58">
            <v>1</v>
          </cell>
          <cell r="Y58">
            <v>1</v>
          </cell>
          <cell r="Z58">
            <v>1</v>
          </cell>
        </row>
        <row r="59">
          <cell r="A59" t="str">
            <v>M025_2G</v>
          </cell>
          <cell r="B59" t="str">
            <v>Calls from PSTN - 2G - Postpaid</v>
          </cell>
          <cell r="C59">
            <v>1</v>
          </cell>
          <cell r="D59">
            <v>1</v>
          </cell>
          <cell r="E59">
            <v>1</v>
          </cell>
          <cell r="F59">
            <v>1</v>
          </cell>
          <cell r="G59">
            <v>0</v>
          </cell>
          <cell r="H59">
            <v>1.85</v>
          </cell>
          <cell r="I59">
            <v>0</v>
          </cell>
          <cell r="J59">
            <v>1</v>
          </cell>
          <cell r="K59">
            <v>1</v>
          </cell>
          <cell r="L59">
            <v>0.85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M025_3G</v>
          </cell>
          <cell r="B60" t="str">
            <v>Calls from PSTN - 3G - Postpaid</v>
          </cell>
          <cell r="C60">
            <v>0</v>
          </cell>
          <cell r="D60">
            <v>0</v>
          </cell>
          <cell r="E60">
            <v>1</v>
          </cell>
          <cell r="F60">
            <v>1</v>
          </cell>
          <cell r="G60">
            <v>0</v>
          </cell>
          <cell r="H60">
            <v>1.85</v>
          </cell>
          <cell r="I60">
            <v>0</v>
          </cell>
          <cell r="J60">
            <v>0</v>
          </cell>
          <cell r="K60">
            <v>0</v>
          </cell>
          <cell r="L60">
            <v>0.85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1</v>
          </cell>
          <cell r="X60">
            <v>1</v>
          </cell>
          <cell r="Y60">
            <v>1</v>
          </cell>
          <cell r="Z60">
            <v>1</v>
          </cell>
        </row>
        <row r="61">
          <cell r="A61" t="str">
            <v>M026_2G</v>
          </cell>
          <cell r="B61" t="str">
            <v>Calls from international - 2G - Postpaid</v>
          </cell>
          <cell r="C61">
            <v>1</v>
          </cell>
          <cell r="D61">
            <v>1</v>
          </cell>
          <cell r="E61">
            <v>1</v>
          </cell>
          <cell r="F61">
            <v>1</v>
          </cell>
          <cell r="G61">
            <v>0</v>
          </cell>
          <cell r="H61">
            <v>1.9</v>
          </cell>
          <cell r="I61">
            <v>0</v>
          </cell>
          <cell r="J61">
            <v>1</v>
          </cell>
          <cell r="K61">
            <v>1</v>
          </cell>
          <cell r="L61">
            <v>0.9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M026_3G</v>
          </cell>
          <cell r="B62" t="str">
            <v>Calls from international - 3G - Postpaid</v>
          </cell>
          <cell r="C62">
            <v>0</v>
          </cell>
          <cell r="D62">
            <v>0</v>
          </cell>
          <cell r="E62">
            <v>1</v>
          </cell>
          <cell r="F62">
            <v>1</v>
          </cell>
          <cell r="G62">
            <v>0</v>
          </cell>
          <cell r="H62">
            <v>1.9</v>
          </cell>
          <cell r="I62">
            <v>0</v>
          </cell>
          <cell r="J62">
            <v>0</v>
          </cell>
          <cell r="K62">
            <v>0</v>
          </cell>
          <cell r="L62">
            <v>0.9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1</v>
          </cell>
          <cell r="X62">
            <v>1</v>
          </cell>
          <cell r="Y62">
            <v>1</v>
          </cell>
          <cell r="Z62">
            <v>1</v>
          </cell>
        </row>
        <row r="63">
          <cell r="A63" t="str">
            <v>M027_2G</v>
          </cell>
          <cell r="B63" t="str">
            <v>Calls from other networks terminating in VMS - 2G - Postpaid</v>
          </cell>
          <cell r="C63">
            <v>0</v>
          </cell>
          <cell r="D63">
            <v>0</v>
          </cell>
          <cell r="E63">
            <v>1</v>
          </cell>
          <cell r="F63">
            <v>1</v>
          </cell>
          <cell r="G63">
            <v>0</v>
          </cell>
          <cell r="H63">
            <v>1.95</v>
          </cell>
          <cell r="I63">
            <v>0</v>
          </cell>
          <cell r="J63">
            <v>0</v>
          </cell>
          <cell r="K63">
            <v>0</v>
          </cell>
          <cell r="L63">
            <v>0.95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M027_3G</v>
          </cell>
          <cell r="B64" t="str">
            <v>Calls from other networks terminating in VMS - 3G - Postpaid</v>
          </cell>
          <cell r="C64">
            <v>0</v>
          </cell>
          <cell r="D64">
            <v>0</v>
          </cell>
          <cell r="E64">
            <v>1</v>
          </cell>
          <cell r="F64">
            <v>1</v>
          </cell>
          <cell r="G64">
            <v>0</v>
          </cell>
          <cell r="H64">
            <v>1.95</v>
          </cell>
          <cell r="I64">
            <v>0</v>
          </cell>
          <cell r="J64">
            <v>0</v>
          </cell>
          <cell r="K64">
            <v>0</v>
          </cell>
          <cell r="L64">
            <v>0.95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M028_2G</v>
          </cell>
          <cell r="B65" t="str">
            <v>Incoming SMS - 2G - Postpaid</v>
          </cell>
          <cell r="C65">
            <v>1</v>
          </cell>
          <cell r="D65">
            <v>1</v>
          </cell>
          <cell r="E65">
            <v>1</v>
          </cell>
          <cell r="F65">
            <v>1</v>
          </cell>
          <cell r="G65">
            <v>1</v>
          </cell>
          <cell r="H65">
            <v>1</v>
          </cell>
          <cell r="I65">
            <v>0</v>
          </cell>
          <cell r="J65">
            <v>1</v>
          </cell>
          <cell r="K65">
            <v>1</v>
          </cell>
          <cell r="L65">
            <v>0.85</v>
          </cell>
          <cell r="M65">
            <v>1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M028_3G</v>
          </cell>
          <cell r="B66" t="str">
            <v>Incoming SMS - 3G - Postpaid</v>
          </cell>
          <cell r="C66">
            <v>0</v>
          </cell>
          <cell r="D66">
            <v>0</v>
          </cell>
          <cell r="E66">
            <v>1</v>
          </cell>
          <cell r="F66">
            <v>1</v>
          </cell>
          <cell r="G66">
            <v>1</v>
          </cell>
          <cell r="H66">
            <v>1</v>
          </cell>
          <cell r="I66">
            <v>0</v>
          </cell>
          <cell r="J66">
            <v>0</v>
          </cell>
          <cell r="K66">
            <v>0</v>
          </cell>
          <cell r="L66">
            <v>0.85</v>
          </cell>
          <cell r="M66">
            <v>1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1</v>
          </cell>
          <cell r="X66">
            <v>1</v>
          </cell>
          <cell r="Y66">
            <v>1</v>
          </cell>
          <cell r="Z66">
            <v>1</v>
          </cell>
        </row>
        <row r="67">
          <cell r="A67" t="str">
            <v>M029_2G</v>
          </cell>
          <cell r="B67" t="str">
            <v>MMS - Picture - from other networks - Postpaid</v>
          </cell>
          <cell r="C67">
            <v>1</v>
          </cell>
          <cell r="D67">
            <v>1</v>
          </cell>
          <cell r="E67">
            <v>0</v>
          </cell>
          <cell r="F67">
            <v>0</v>
          </cell>
          <cell r="G67">
            <v>1</v>
          </cell>
          <cell r="H67">
            <v>0.82191780821917804</v>
          </cell>
          <cell r="I67">
            <v>0</v>
          </cell>
          <cell r="J67">
            <v>1</v>
          </cell>
          <cell r="K67">
            <v>0.82191780821917804</v>
          </cell>
          <cell r="L67">
            <v>0.82191780821917804</v>
          </cell>
          <cell r="M67">
            <v>1</v>
          </cell>
          <cell r="N67">
            <v>0</v>
          </cell>
          <cell r="O67">
            <v>1</v>
          </cell>
          <cell r="P67">
            <v>1</v>
          </cell>
          <cell r="Q67">
            <v>1</v>
          </cell>
          <cell r="R67">
            <v>1</v>
          </cell>
          <cell r="S67">
            <v>0.17808219178082191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 t="str">
            <v>M029_3G</v>
          </cell>
          <cell r="B68" t="str">
            <v>MMS - Picture - from other networks - Postpaid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1</v>
          </cell>
          <cell r="H68">
            <v>0.82191780821917804</v>
          </cell>
          <cell r="I68">
            <v>0</v>
          </cell>
          <cell r="J68">
            <v>0</v>
          </cell>
          <cell r="K68">
            <v>0</v>
          </cell>
          <cell r="L68">
            <v>0.82191780821917804</v>
          </cell>
          <cell r="M68">
            <v>1</v>
          </cell>
          <cell r="N68">
            <v>0</v>
          </cell>
          <cell r="O68">
            <v>1</v>
          </cell>
          <cell r="P68">
            <v>1</v>
          </cell>
          <cell r="Q68">
            <v>1</v>
          </cell>
          <cell r="R68">
            <v>1</v>
          </cell>
          <cell r="S68">
            <v>0.17808219178082191</v>
          </cell>
          <cell r="T68">
            <v>0</v>
          </cell>
          <cell r="U68">
            <v>0</v>
          </cell>
          <cell r="V68">
            <v>0</v>
          </cell>
          <cell r="W68">
            <v>1</v>
          </cell>
          <cell r="X68">
            <v>1</v>
          </cell>
          <cell r="Y68">
            <v>1</v>
          </cell>
          <cell r="Z68">
            <v>0.82191780821917804</v>
          </cell>
        </row>
        <row r="69">
          <cell r="A69" t="str">
            <v>M030_2G</v>
          </cell>
          <cell r="B69" t="str">
            <v>MMS - Video - from other networks - Postpaid</v>
          </cell>
          <cell r="C69">
            <v>1</v>
          </cell>
          <cell r="D69">
            <v>1</v>
          </cell>
          <cell r="E69">
            <v>0</v>
          </cell>
          <cell r="F69">
            <v>0</v>
          </cell>
          <cell r="G69">
            <v>1</v>
          </cell>
          <cell r="H69">
            <v>0.82191780821917804</v>
          </cell>
          <cell r="I69">
            <v>0</v>
          </cell>
          <cell r="J69">
            <v>1</v>
          </cell>
          <cell r="K69">
            <v>0.82191780821917804</v>
          </cell>
          <cell r="L69">
            <v>0.82191780821917804</v>
          </cell>
          <cell r="M69">
            <v>1</v>
          </cell>
          <cell r="N69">
            <v>0</v>
          </cell>
          <cell r="O69">
            <v>1</v>
          </cell>
          <cell r="P69">
            <v>1</v>
          </cell>
          <cell r="Q69">
            <v>1</v>
          </cell>
          <cell r="R69">
            <v>1</v>
          </cell>
          <cell r="S69">
            <v>0.17808219178082191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 t="str">
            <v>M030_3G</v>
          </cell>
          <cell r="B70" t="str">
            <v>MMS - Video - from other networks - Postpaid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1</v>
          </cell>
          <cell r="H70">
            <v>0.82191780821917804</v>
          </cell>
          <cell r="I70">
            <v>0</v>
          </cell>
          <cell r="J70">
            <v>0</v>
          </cell>
          <cell r="K70">
            <v>0</v>
          </cell>
          <cell r="L70">
            <v>0.82191780821917804</v>
          </cell>
          <cell r="M70">
            <v>1</v>
          </cell>
          <cell r="N70">
            <v>0</v>
          </cell>
          <cell r="O70">
            <v>1</v>
          </cell>
          <cell r="P70">
            <v>1</v>
          </cell>
          <cell r="Q70">
            <v>1</v>
          </cell>
          <cell r="R70">
            <v>1</v>
          </cell>
          <cell r="S70">
            <v>0.17808219178082191</v>
          </cell>
          <cell r="T70">
            <v>0</v>
          </cell>
          <cell r="U70">
            <v>0</v>
          </cell>
          <cell r="V70">
            <v>0</v>
          </cell>
          <cell r="W70">
            <v>1</v>
          </cell>
          <cell r="X70">
            <v>1</v>
          </cell>
          <cell r="Y70">
            <v>1</v>
          </cell>
          <cell r="Z70">
            <v>0.82191780821917804</v>
          </cell>
        </row>
        <row r="71">
          <cell r="A71" t="str">
            <v>M031_3G</v>
          </cell>
          <cell r="B71" t="str">
            <v>Video Call - to own network - Postpaid</v>
          </cell>
          <cell r="C71">
            <v>0</v>
          </cell>
          <cell r="D71">
            <v>0</v>
          </cell>
          <cell r="E71">
            <v>1</v>
          </cell>
          <cell r="F71">
            <v>1</v>
          </cell>
          <cell r="G71">
            <v>1</v>
          </cell>
          <cell r="H71">
            <v>1.85</v>
          </cell>
          <cell r="I71">
            <v>0</v>
          </cell>
          <cell r="J71">
            <v>0</v>
          </cell>
          <cell r="K71">
            <v>0</v>
          </cell>
          <cell r="L71">
            <v>0.85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2</v>
          </cell>
          <cell r="X71">
            <v>2</v>
          </cell>
          <cell r="Y71">
            <v>2</v>
          </cell>
          <cell r="Z71">
            <v>2</v>
          </cell>
        </row>
        <row r="72">
          <cell r="A72" t="str">
            <v>M032_3G</v>
          </cell>
          <cell r="B72" t="str">
            <v>Video Call - to other networks - Postpaid</v>
          </cell>
          <cell r="C72">
            <v>0</v>
          </cell>
          <cell r="D72">
            <v>0</v>
          </cell>
          <cell r="E72">
            <v>1</v>
          </cell>
          <cell r="F72">
            <v>1</v>
          </cell>
          <cell r="G72">
            <v>0</v>
          </cell>
          <cell r="H72">
            <v>1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1</v>
          </cell>
          <cell r="X72">
            <v>1</v>
          </cell>
          <cell r="Y72">
            <v>1</v>
          </cell>
          <cell r="Z72">
            <v>1</v>
          </cell>
        </row>
        <row r="73">
          <cell r="A73" t="str">
            <v>M033_3G</v>
          </cell>
          <cell r="B73" t="str">
            <v>Video Call - from other networks - Postpaid</v>
          </cell>
          <cell r="C73">
            <v>0</v>
          </cell>
          <cell r="D73">
            <v>0</v>
          </cell>
          <cell r="E73">
            <v>1</v>
          </cell>
          <cell r="F73">
            <v>1</v>
          </cell>
          <cell r="G73">
            <v>0</v>
          </cell>
          <cell r="H73">
            <v>1.85</v>
          </cell>
          <cell r="I73">
            <v>0</v>
          </cell>
          <cell r="J73">
            <v>0</v>
          </cell>
          <cell r="K73">
            <v>0</v>
          </cell>
          <cell r="L73">
            <v>0.85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1</v>
          </cell>
          <cell r="X73">
            <v>1</v>
          </cell>
          <cell r="Y73">
            <v>1</v>
          </cell>
          <cell r="Z73">
            <v>1</v>
          </cell>
        </row>
        <row r="74">
          <cell r="A74" t="str">
            <v>M203_2G</v>
          </cell>
          <cell r="B74" t="str">
            <v>Calls to other domestic mobile networks - 2G - Prepaid</v>
          </cell>
          <cell r="C74">
            <v>1</v>
          </cell>
          <cell r="D74">
            <v>1</v>
          </cell>
          <cell r="E74">
            <v>1</v>
          </cell>
          <cell r="F74">
            <v>1</v>
          </cell>
          <cell r="G74">
            <v>0</v>
          </cell>
          <cell r="H74">
            <v>1</v>
          </cell>
          <cell r="I74">
            <v>1</v>
          </cell>
          <cell r="J74">
            <v>1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 t="str">
            <v>M203_3G</v>
          </cell>
          <cell r="B75" t="str">
            <v>Calls to other domestic mobile networks - 3G - Prepaid</v>
          </cell>
          <cell r="C75">
            <v>0</v>
          </cell>
          <cell r="D75">
            <v>0</v>
          </cell>
          <cell r="E75">
            <v>1</v>
          </cell>
          <cell r="F75">
            <v>1</v>
          </cell>
          <cell r="G75">
            <v>0</v>
          </cell>
          <cell r="H75">
            <v>1</v>
          </cell>
          <cell r="I75">
            <v>1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1</v>
          </cell>
          <cell r="X75">
            <v>1</v>
          </cell>
          <cell r="Y75">
            <v>1</v>
          </cell>
          <cell r="Z75">
            <v>1</v>
          </cell>
        </row>
        <row r="76">
          <cell r="A76" t="str">
            <v>M204_2G</v>
          </cell>
          <cell r="B76" t="str">
            <v>Calls to PSTN - 2G - Prepaid</v>
          </cell>
          <cell r="C76">
            <v>1</v>
          </cell>
          <cell r="D76">
            <v>1</v>
          </cell>
          <cell r="E76">
            <v>1</v>
          </cell>
          <cell r="F76">
            <v>1</v>
          </cell>
          <cell r="G76">
            <v>0</v>
          </cell>
          <cell r="H76">
            <v>1.85</v>
          </cell>
          <cell r="I76">
            <v>1</v>
          </cell>
          <cell r="J76">
            <v>1</v>
          </cell>
          <cell r="K76">
            <v>1</v>
          </cell>
          <cell r="L76">
            <v>0.85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 t="str">
            <v>M204_3G</v>
          </cell>
          <cell r="B77" t="str">
            <v>Calls to PSTN - 3G - Prepaid</v>
          </cell>
          <cell r="C77">
            <v>0</v>
          </cell>
          <cell r="D77">
            <v>0</v>
          </cell>
          <cell r="E77">
            <v>1</v>
          </cell>
          <cell r="F77">
            <v>1</v>
          </cell>
          <cell r="G77">
            <v>0</v>
          </cell>
          <cell r="H77">
            <v>1.85</v>
          </cell>
          <cell r="I77">
            <v>1</v>
          </cell>
          <cell r="J77">
            <v>0</v>
          </cell>
          <cell r="K77">
            <v>0</v>
          </cell>
          <cell r="L77">
            <v>0.85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1</v>
          </cell>
          <cell r="X77">
            <v>1</v>
          </cell>
          <cell r="Y77">
            <v>1</v>
          </cell>
          <cell r="Z77">
            <v>1</v>
          </cell>
        </row>
        <row r="78">
          <cell r="A78" t="str">
            <v>M205_2G</v>
          </cell>
          <cell r="B78" t="str">
            <v>Calls to international - 2G - Prepaid</v>
          </cell>
          <cell r="C78">
            <v>1</v>
          </cell>
          <cell r="D78">
            <v>1</v>
          </cell>
          <cell r="E78">
            <v>1</v>
          </cell>
          <cell r="F78">
            <v>1</v>
          </cell>
          <cell r="G78">
            <v>0</v>
          </cell>
          <cell r="H78">
            <v>1.9</v>
          </cell>
          <cell r="I78">
            <v>1</v>
          </cell>
          <cell r="J78">
            <v>1</v>
          </cell>
          <cell r="K78">
            <v>1</v>
          </cell>
          <cell r="L78">
            <v>0.9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 t="str">
            <v>M205_3G</v>
          </cell>
          <cell r="B79" t="str">
            <v>Calls to international - 3G - Prepaid</v>
          </cell>
          <cell r="C79">
            <v>0</v>
          </cell>
          <cell r="D79">
            <v>0</v>
          </cell>
          <cell r="E79">
            <v>1</v>
          </cell>
          <cell r="F79">
            <v>1</v>
          </cell>
          <cell r="G79">
            <v>0</v>
          </cell>
          <cell r="H79">
            <v>1.9</v>
          </cell>
          <cell r="I79">
            <v>1</v>
          </cell>
          <cell r="J79">
            <v>0</v>
          </cell>
          <cell r="K79">
            <v>0</v>
          </cell>
          <cell r="L79">
            <v>0.9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1</v>
          </cell>
          <cell r="X79">
            <v>1</v>
          </cell>
          <cell r="Y79">
            <v>1</v>
          </cell>
          <cell r="Z79">
            <v>1</v>
          </cell>
        </row>
        <row r="80">
          <cell r="A80" t="str">
            <v>M206_2G</v>
          </cell>
          <cell r="B80" t="str">
            <v>Calls to own network - 2G - Prepaid</v>
          </cell>
          <cell r="C80">
            <v>2</v>
          </cell>
          <cell r="D80">
            <v>2</v>
          </cell>
          <cell r="E80">
            <v>1.7083333333333335</v>
          </cell>
          <cell r="F80">
            <v>1</v>
          </cell>
          <cell r="G80">
            <v>1</v>
          </cell>
          <cell r="H80">
            <v>1.85</v>
          </cell>
          <cell r="I80">
            <v>1</v>
          </cell>
          <cell r="J80">
            <v>2</v>
          </cell>
          <cell r="K80">
            <v>2</v>
          </cell>
          <cell r="L80">
            <v>0.85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 t="str">
            <v>M206_3G</v>
          </cell>
          <cell r="B81" t="str">
            <v>Calls to own network - 3G - Prepaid</v>
          </cell>
          <cell r="C81">
            <v>0</v>
          </cell>
          <cell r="D81">
            <v>0</v>
          </cell>
          <cell r="E81">
            <v>1.7083333333333335</v>
          </cell>
          <cell r="F81">
            <v>1</v>
          </cell>
          <cell r="G81">
            <v>1</v>
          </cell>
          <cell r="H81">
            <v>1.85</v>
          </cell>
          <cell r="I81">
            <v>1</v>
          </cell>
          <cell r="J81">
            <v>0</v>
          </cell>
          <cell r="K81">
            <v>0</v>
          </cell>
          <cell r="L81">
            <v>0.85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2</v>
          </cell>
          <cell r="X81">
            <v>2</v>
          </cell>
          <cell r="Y81">
            <v>2</v>
          </cell>
          <cell r="Z81">
            <v>2</v>
          </cell>
        </row>
        <row r="82">
          <cell r="A82" t="str">
            <v>M207_2G</v>
          </cell>
          <cell r="B82" t="str">
            <v>Calls to Customer Care - 2G - Prepaid</v>
          </cell>
          <cell r="C82">
            <v>1</v>
          </cell>
          <cell r="D82">
            <v>1</v>
          </cell>
          <cell r="E82">
            <v>1</v>
          </cell>
          <cell r="F82">
            <v>1</v>
          </cell>
          <cell r="G82">
            <v>0</v>
          </cell>
          <cell r="H82">
            <v>1.95</v>
          </cell>
          <cell r="I82">
            <v>1</v>
          </cell>
          <cell r="J82">
            <v>1</v>
          </cell>
          <cell r="K82">
            <v>1</v>
          </cell>
          <cell r="L82">
            <v>0.95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 t="str">
            <v>M207_3G</v>
          </cell>
          <cell r="B83" t="str">
            <v>Calls to Customer Care - 3G - Prepaid</v>
          </cell>
          <cell r="C83">
            <v>0</v>
          </cell>
          <cell r="D83">
            <v>0</v>
          </cell>
          <cell r="E83">
            <v>1</v>
          </cell>
          <cell r="F83">
            <v>1</v>
          </cell>
          <cell r="G83">
            <v>0</v>
          </cell>
          <cell r="H83">
            <v>1.95</v>
          </cell>
          <cell r="I83">
            <v>1</v>
          </cell>
          <cell r="J83">
            <v>0</v>
          </cell>
          <cell r="K83">
            <v>0</v>
          </cell>
          <cell r="L83">
            <v>0.95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1</v>
          </cell>
          <cell r="X83">
            <v>1</v>
          </cell>
          <cell r="Y83">
            <v>1</v>
          </cell>
          <cell r="Z83">
            <v>1</v>
          </cell>
        </row>
        <row r="84">
          <cell r="A84" t="str">
            <v>M208_2G</v>
          </cell>
          <cell r="B84" t="str">
            <v>Calls to Directory Enquiry - 2G - Prepaid</v>
          </cell>
          <cell r="C84">
            <v>1</v>
          </cell>
          <cell r="D84">
            <v>1</v>
          </cell>
          <cell r="E84">
            <v>1</v>
          </cell>
          <cell r="F84">
            <v>1</v>
          </cell>
          <cell r="G84">
            <v>0</v>
          </cell>
          <cell r="H84">
            <v>1.85</v>
          </cell>
          <cell r="I84">
            <v>1</v>
          </cell>
          <cell r="J84">
            <v>1</v>
          </cell>
          <cell r="K84">
            <v>1</v>
          </cell>
          <cell r="L84">
            <v>0.85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A85" t="str">
            <v>M208_3G</v>
          </cell>
          <cell r="B85" t="str">
            <v>Calls to Directory Enquiry - 3G - Prepaid</v>
          </cell>
          <cell r="C85">
            <v>0</v>
          </cell>
          <cell r="D85">
            <v>0</v>
          </cell>
          <cell r="E85">
            <v>1</v>
          </cell>
          <cell r="F85">
            <v>1</v>
          </cell>
          <cell r="G85">
            <v>0</v>
          </cell>
          <cell r="H85">
            <v>1.85</v>
          </cell>
          <cell r="I85">
            <v>1</v>
          </cell>
          <cell r="J85">
            <v>0</v>
          </cell>
          <cell r="K85">
            <v>0</v>
          </cell>
          <cell r="L85">
            <v>0.85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1</v>
          </cell>
          <cell r="X85">
            <v>1</v>
          </cell>
          <cell r="Y85">
            <v>1</v>
          </cell>
          <cell r="Z85">
            <v>1</v>
          </cell>
        </row>
        <row r="86">
          <cell r="A86" t="str">
            <v>M209_2G</v>
          </cell>
          <cell r="B86" t="str">
            <v>Calls to Emergency - 2G - Prepaid</v>
          </cell>
          <cell r="C86">
            <v>1</v>
          </cell>
          <cell r="D86">
            <v>1</v>
          </cell>
          <cell r="E86">
            <v>1</v>
          </cell>
          <cell r="F86">
            <v>1</v>
          </cell>
          <cell r="G86">
            <v>0</v>
          </cell>
          <cell r="H86">
            <v>1.85</v>
          </cell>
          <cell r="I86">
            <v>1</v>
          </cell>
          <cell r="J86">
            <v>1</v>
          </cell>
          <cell r="K86">
            <v>1</v>
          </cell>
          <cell r="L86">
            <v>0.85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A87" t="str">
            <v>M209_3G</v>
          </cell>
          <cell r="B87" t="str">
            <v>Calls to Emergency - 3G - Prepaid</v>
          </cell>
          <cell r="C87">
            <v>0</v>
          </cell>
          <cell r="D87">
            <v>0</v>
          </cell>
          <cell r="E87">
            <v>1</v>
          </cell>
          <cell r="F87">
            <v>1</v>
          </cell>
          <cell r="G87">
            <v>0</v>
          </cell>
          <cell r="H87">
            <v>1.85</v>
          </cell>
          <cell r="I87">
            <v>1</v>
          </cell>
          <cell r="J87">
            <v>0</v>
          </cell>
          <cell r="K87">
            <v>0</v>
          </cell>
          <cell r="L87">
            <v>0.85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1</v>
          </cell>
          <cell r="X87">
            <v>1</v>
          </cell>
          <cell r="Y87">
            <v>1</v>
          </cell>
          <cell r="Z87">
            <v>1</v>
          </cell>
        </row>
        <row r="88">
          <cell r="A88" t="str">
            <v>M210_2G</v>
          </cell>
          <cell r="B88" t="str">
            <v>Customers' Roaming outside Turkey (Voice) - 2G - Prepaid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A89" t="str">
            <v>M210_3G</v>
          </cell>
          <cell r="B89" t="str">
            <v>Customers' Roaming outside Turkey (Voice) - 3G - Prepaid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M211_2G</v>
          </cell>
          <cell r="B90" t="str">
            <v>Voicemail retrievals - 2G - Prepaid</v>
          </cell>
          <cell r="C90">
            <v>1</v>
          </cell>
          <cell r="D90">
            <v>1</v>
          </cell>
          <cell r="E90">
            <v>1</v>
          </cell>
          <cell r="F90">
            <v>1</v>
          </cell>
          <cell r="G90">
            <v>0</v>
          </cell>
          <cell r="H90">
            <v>1.95</v>
          </cell>
          <cell r="I90">
            <v>1</v>
          </cell>
          <cell r="J90">
            <v>1</v>
          </cell>
          <cell r="K90">
            <v>1</v>
          </cell>
          <cell r="L90">
            <v>0.95</v>
          </cell>
          <cell r="M90">
            <v>0</v>
          </cell>
          <cell r="N90">
            <v>1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M211_3G</v>
          </cell>
          <cell r="B91" t="str">
            <v>Voicemail retrievals - 3G - Prepaid</v>
          </cell>
          <cell r="C91">
            <v>0</v>
          </cell>
          <cell r="D91">
            <v>0</v>
          </cell>
          <cell r="E91">
            <v>1</v>
          </cell>
          <cell r="F91">
            <v>1</v>
          </cell>
          <cell r="G91">
            <v>0</v>
          </cell>
          <cell r="H91">
            <v>1.95</v>
          </cell>
          <cell r="I91">
            <v>1</v>
          </cell>
          <cell r="J91">
            <v>0</v>
          </cell>
          <cell r="K91">
            <v>0</v>
          </cell>
          <cell r="L91">
            <v>0.95</v>
          </cell>
          <cell r="M91">
            <v>0</v>
          </cell>
          <cell r="N91">
            <v>1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1</v>
          </cell>
          <cell r="X91">
            <v>1</v>
          </cell>
          <cell r="Y91">
            <v>1</v>
          </cell>
          <cell r="Z91">
            <v>1</v>
          </cell>
        </row>
        <row r="92">
          <cell r="A92" t="str">
            <v>M212_2G</v>
          </cell>
          <cell r="B92" t="str">
            <v>SMS to other domestic networks - 2G - Prepaid</v>
          </cell>
          <cell r="C92">
            <v>1</v>
          </cell>
          <cell r="D92">
            <v>1</v>
          </cell>
          <cell r="E92">
            <v>1</v>
          </cell>
          <cell r="F92">
            <v>2</v>
          </cell>
          <cell r="G92">
            <v>0</v>
          </cell>
          <cell r="H92">
            <v>1</v>
          </cell>
          <cell r="I92">
            <v>1</v>
          </cell>
          <cell r="J92">
            <v>1</v>
          </cell>
          <cell r="K92">
            <v>1</v>
          </cell>
          <cell r="L92">
            <v>0</v>
          </cell>
          <cell r="M92">
            <v>1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M212_3G</v>
          </cell>
          <cell r="B93" t="str">
            <v>SMS to other domestic networks - 3G - Prepaid</v>
          </cell>
          <cell r="C93">
            <v>0</v>
          </cell>
          <cell r="D93">
            <v>0</v>
          </cell>
          <cell r="E93">
            <v>1</v>
          </cell>
          <cell r="F93">
            <v>2</v>
          </cell>
          <cell r="G93">
            <v>0</v>
          </cell>
          <cell r="H93">
            <v>1</v>
          </cell>
          <cell r="I93">
            <v>1</v>
          </cell>
          <cell r="J93">
            <v>0</v>
          </cell>
          <cell r="K93">
            <v>0</v>
          </cell>
          <cell r="L93">
            <v>0</v>
          </cell>
          <cell r="M93">
            <v>1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1</v>
          </cell>
          <cell r="X93">
            <v>1</v>
          </cell>
          <cell r="Y93">
            <v>1</v>
          </cell>
          <cell r="Z93">
            <v>1</v>
          </cell>
        </row>
        <row r="94">
          <cell r="A94" t="str">
            <v>M213_2G</v>
          </cell>
          <cell r="B94" t="str">
            <v>SMS to international - 2G - Prepaid</v>
          </cell>
          <cell r="C94">
            <v>1</v>
          </cell>
          <cell r="D94">
            <v>1</v>
          </cell>
          <cell r="E94">
            <v>1</v>
          </cell>
          <cell r="F94">
            <v>2</v>
          </cell>
          <cell r="G94">
            <v>0</v>
          </cell>
          <cell r="H94">
            <v>1</v>
          </cell>
          <cell r="I94">
            <v>1</v>
          </cell>
          <cell r="J94">
            <v>1</v>
          </cell>
          <cell r="K94">
            <v>1</v>
          </cell>
          <cell r="L94">
            <v>0</v>
          </cell>
          <cell r="M94">
            <v>1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M213_3G</v>
          </cell>
          <cell r="B95" t="str">
            <v>SMS to international - 3G - Prepaid</v>
          </cell>
          <cell r="C95">
            <v>0</v>
          </cell>
          <cell r="D95">
            <v>0</v>
          </cell>
          <cell r="E95">
            <v>1</v>
          </cell>
          <cell r="F95">
            <v>2</v>
          </cell>
          <cell r="G95">
            <v>0</v>
          </cell>
          <cell r="H95">
            <v>1</v>
          </cell>
          <cell r="I95">
            <v>1</v>
          </cell>
          <cell r="J95">
            <v>0</v>
          </cell>
          <cell r="K95">
            <v>0</v>
          </cell>
          <cell r="L95">
            <v>0</v>
          </cell>
          <cell r="M95">
            <v>1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1</v>
          </cell>
          <cell r="X95">
            <v>1</v>
          </cell>
          <cell r="Y95">
            <v>1</v>
          </cell>
          <cell r="Z95">
            <v>1</v>
          </cell>
        </row>
        <row r="96">
          <cell r="A96" t="str">
            <v>M214_2G</v>
          </cell>
          <cell r="B96" t="str">
            <v>SMS to own network - 2G - Prepaid</v>
          </cell>
          <cell r="C96">
            <v>2</v>
          </cell>
          <cell r="D96">
            <v>2</v>
          </cell>
          <cell r="E96">
            <v>1</v>
          </cell>
          <cell r="F96">
            <v>2</v>
          </cell>
          <cell r="G96">
            <v>1</v>
          </cell>
          <cell r="H96">
            <v>1.85</v>
          </cell>
          <cell r="I96">
            <v>1</v>
          </cell>
          <cell r="J96">
            <v>2</v>
          </cell>
          <cell r="K96">
            <v>2</v>
          </cell>
          <cell r="L96">
            <v>0.85</v>
          </cell>
          <cell r="M96">
            <v>1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M214_3G</v>
          </cell>
          <cell r="B97" t="str">
            <v>SMS to own network - 3G - Prepaid</v>
          </cell>
          <cell r="C97">
            <v>0</v>
          </cell>
          <cell r="D97">
            <v>0</v>
          </cell>
          <cell r="E97">
            <v>1</v>
          </cell>
          <cell r="F97">
            <v>2</v>
          </cell>
          <cell r="G97">
            <v>1</v>
          </cell>
          <cell r="H97">
            <v>1.85</v>
          </cell>
          <cell r="I97">
            <v>1</v>
          </cell>
          <cell r="J97">
            <v>0</v>
          </cell>
          <cell r="K97">
            <v>0</v>
          </cell>
          <cell r="L97">
            <v>0.85</v>
          </cell>
          <cell r="M97">
            <v>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2</v>
          </cell>
          <cell r="X97">
            <v>2</v>
          </cell>
          <cell r="Y97">
            <v>2</v>
          </cell>
          <cell r="Z97">
            <v>2</v>
          </cell>
        </row>
        <row r="98">
          <cell r="A98" t="str">
            <v>M215_2G</v>
          </cell>
          <cell r="B98" t="str">
            <v>SMS - Customers' Roaming outside Turkey - 2G - Prepaid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M215_3G</v>
          </cell>
          <cell r="B99" t="str">
            <v>SMS - Customers' Roaming outside Turkey - 3G - Prepaid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M216_2G</v>
          </cell>
          <cell r="B100" t="str">
            <v>MMS - Picture - to own network - Prepaid</v>
          </cell>
          <cell r="C100">
            <v>2</v>
          </cell>
          <cell r="D100">
            <v>2</v>
          </cell>
          <cell r="E100">
            <v>0</v>
          </cell>
          <cell r="F100">
            <v>0</v>
          </cell>
          <cell r="G100">
            <v>1</v>
          </cell>
          <cell r="H100">
            <v>1.6438356164383561</v>
          </cell>
          <cell r="I100">
            <v>1</v>
          </cell>
          <cell r="J100">
            <v>2</v>
          </cell>
          <cell r="K100">
            <v>1.6438356164383561</v>
          </cell>
          <cell r="L100">
            <v>1.6438356164383561</v>
          </cell>
          <cell r="M100">
            <v>1</v>
          </cell>
          <cell r="N100">
            <v>0</v>
          </cell>
          <cell r="O100">
            <v>2</v>
          </cell>
          <cell r="P100">
            <v>2</v>
          </cell>
          <cell r="Q100">
            <v>1</v>
          </cell>
          <cell r="R100">
            <v>1</v>
          </cell>
          <cell r="S100">
            <v>0.35616438356164382</v>
          </cell>
          <cell r="T100">
            <v>1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M216_3G</v>
          </cell>
          <cell r="B101" t="str">
            <v>MMS - Picture - to own network - Prepaid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1</v>
          </cell>
          <cell r="H101">
            <v>1.6438356164383561</v>
          </cell>
          <cell r="I101">
            <v>1</v>
          </cell>
          <cell r="J101">
            <v>0</v>
          </cell>
          <cell r="K101">
            <v>0</v>
          </cell>
          <cell r="L101">
            <v>1.6438356164383561</v>
          </cell>
          <cell r="M101">
            <v>1</v>
          </cell>
          <cell r="N101">
            <v>0</v>
          </cell>
          <cell r="O101">
            <v>2</v>
          </cell>
          <cell r="P101">
            <v>2</v>
          </cell>
          <cell r="Q101">
            <v>1</v>
          </cell>
          <cell r="R101">
            <v>1</v>
          </cell>
          <cell r="S101">
            <v>0.35616438356164382</v>
          </cell>
          <cell r="T101">
            <v>1</v>
          </cell>
          <cell r="U101">
            <v>0</v>
          </cell>
          <cell r="V101">
            <v>0</v>
          </cell>
          <cell r="W101">
            <v>2</v>
          </cell>
          <cell r="X101">
            <v>2</v>
          </cell>
          <cell r="Y101">
            <v>2</v>
          </cell>
          <cell r="Z101">
            <v>1.6438356164383561</v>
          </cell>
        </row>
        <row r="102">
          <cell r="A102" t="str">
            <v>M217_2G</v>
          </cell>
          <cell r="B102" t="str">
            <v>MMS - Video - to own network - Prepaid</v>
          </cell>
          <cell r="C102">
            <v>2</v>
          </cell>
          <cell r="D102">
            <v>2</v>
          </cell>
          <cell r="E102">
            <v>0</v>
          </cell>
          <cell r="F102">
            <v>0</v>
          </cell>
          <cell r="G102">
            <v>1</v>
          </cell>
          <cell r="H102">
            <v>1.6438356164383561</v>
          </cell>
          <cell r="I102">
            <v>1</v>
          </cell>
          <cell r="J102">
            <v>2</v>
          </cell>
          <cell r="K102">
            <v>1.6438356164383561</v>
          </cell>
          <cell r="L102">
            <v>1.6438356164383561</v>
          </cell>
          <cell r="M102">
            <v>1</v>
          </cell>
          <cell r="N102">
            <v>0</v>
          </cell>
          <cell r="O102">
            <v>2</v>
          </cell>
          <cell r="P102">
            <v>2</v>
          </cell>
          <cell r="Q102">
            <v>1</v>
          </cell>
          <cell r="R102">
            <v>1</v>
          </cell>
          <cell r="S102">
            <v>0.35616438356164382</v>
          </cell>
          <cell r="T102">
            <v>1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 t="str">
            <v>M217_3G</v>
          </cell>
          <cell r="B103" t="str">
            <v>MMS - Video - to own network - Prepaid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1</v>
          </cell>
          <cell r="H103">
            <v>1.6438356164383561</v>
          </cell>
          <cell r="I103">
            <v>1</v>
          </cell>
          <cell r="J103">
            <v>0</v>
          </cell>
          <cell r="K103">
            <v>0</v>
          </cell>
          <cell r="L103">
            <v>1.6438356164383561</v>
          </cell>
          <cell r="M103">
            <v>1</v>
          </cell>
          <cell r="N103">
            <v>0</v>
          </cell>
          <cell r="O103">
            <v>2</v>
          </cell>
          <cell r="P103">
            <v>2</v>
          </cell>
          <cell r="Q103">
            <v>1</v>
          </cell>
          <cell r="R103">
            <v>1</v>
          </cell>
          <cell r="S103">
            <v>0.35616438356164382</v>
          </cell>
          <cell r="T103">
            <v>1</v>
          </cell>
          <cell r="U103">
            <v>0</v>
          </cell>
          <cell r="V103">
            <v>0</v>
          </cell>
          <cell r="W103">
            <v>2</v>
          </cell>
          <cell r="X103">
            <v>2</v>
          </cell>
          <cell r="Y103">
            <v>2</v>
          </cell>
          <cell r="Z103">
            <v>1.6438356164383561</v>
          </cell>
        </row>
        <row r="104">
          <cell r="A104" t="str">
            <v>M218_2G</v>
          </cell>
          <cell r="B104" t="str">
            <v>MMS - Picture - to other networks - Prepaid</v>
          </cell>
          <cell r="C104">
            <v>1</v>
          </cell>
          <cell r="D104">
            <v>1</v>
          </cell>
          <cell r="E104">
            <v>0</v>
          </cell>
          <cell r="F104">
            <v>0</v>
          </cell>
          <cell r="G104">
            <v>0</v>
          </cell>
          <cell r="H104">
            <v>0.82191780821917804</v>
          </cell>
          <cell r="I104">
            <v>1</v>
          </cell>
          <cell r="J104">
            <v>1</v>
          </cell>
          <cell r="K104">
            <v>0.82191780821917804</v>
          </cell>
          <cell r="L104">
            <v>0.82191780821917804</v>
          </cell>
          <cell r="M104">
            <v>1</v>
          </cell>
          <cell r="N104">
            <v>0</v>
          </cell>
          <cell r="O104">
            <v>1</v>
          </cell>
          <cell r="P104">
            <v>1</v>
          </cell>
          <cell r="Q104">
            <v>1</v>
          </cell>
          <cell r="R104">
            <v>1</v>
          </cell>
          <cell r="S104">
            <v>0.17808219178082191</v>
          </cell>
          <cell r="T104">
            <v>1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 t="str">
            <v>M218_3G</v>
          </cell>
          <cell r="B105" t="str">
            <v>MMS - Picture - to other networks - Prepaid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0.82191780821917804</v>
          </cell>
          <cell r="I105">
            <v>1</v>
          </cell>
          <cell r="J105">
            <v>0</v>
          </cell>
          <cell r="K105">
            <v>0</v>
          </cell>
          <cell r="L105">
            <v>0.82191780821917804</v>
          </cell>
          <cell r="M105">
            <v>1</v>
          </cell>
          <cell r="N105">
            <v>0</v>
          </cell>
          <cell r="O105">
            <v>1</v>
          </cell>
          <cell r="P105">
            <v>1</v>
          </cell>
          <cell r="Q105">
            <v>1</v>
          </cell>
          <cell r="R105">
            <v>1</v>
          </cell>
          <cell r="S105">
            <v>0.17808219178082191</v>
          </cell>
          <cell r="T105">
            <v>1</v>
          </cell>
          <cell r="U105">
            <v>0</v>
          </cell>
          <cell r="V105">
            <v>0</v>
          </cell>
          <cell r="W105">
            <v>1</v>
          </cell>
          <cell r="X105">
            <v>1</v>
          </cell>
          <cell r="Y105">
            <v>1</v>
          </cell>
          <cell r="Z105">
            <v>0.82191780821917804</v>
          </cell>
        </row>
        <row r="106">
          <cell r="A106" t="str">
            <v>M219_2G</v>
          </cell>
          <cell r="B106" t="str">
            <v>MMS - Video - to other networks - Prepaid</v>
          </cell>
          <cell r="C106">
            <v>1</v>
          </cell>
          <cell r="D106">
            <v>1</v>
          </cell>
          <cell r="E106">
            <v>0</v>
          </cell>
          <cell r="F106">
            <v>0</v>
          </cell>
          <cell r="G106">
            <v>0</v>
          </cell>
          <cell r="H106">
            <v>0.82191780821917804</v>
          </cell>
          <cell r="I106">
            <v>1</v>
          </cell>
          <cell r="J106">
            <v>1</v>
          </cell>
          <cell r="K106">
            <v>0.82191780821917804</v>
          </cell>
          <cell r="L106">
            <v>0.82191780821917804</v>
          </cell>
          <cell r="M106">
            <v>1</v>
          </cell>
          <cell r="N106">
            <v>0</v>
          </cell>
          <cell r="O106">
            <v>1</v>
          </cell>
          <cell r="P106">
            <v>1</v>
          </cell>
          <cell r="Q106">
            <v>1</v>
          </cell>
          <cell r="R106">
            <v>1</v>
          </cell>
          <cell r="S106">
            <v>0.17808219178082191</v>
          </cell>
          <cell r="T106">
            <v>1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 t="str">
            <v>M219_3G</v>
          </cell>
          <cell r="B107" t="str">
            <v>MMS - Video - to other networks - Prepaid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0.82191780821917804</v>
          </cell>
          <cell r="I107">
            <v>1</v>
          </cell>
          <cell r="J107">
            <v>0</v>
          </cell>
          <cell r="K107">
            <v>0</v>
          </cell>
          <cell r="L107">
            <v>0.82191780821917804</v>
          </cell>
          <cell r="M107">
            <v>1</v>
          </cell>
          <cell r="N107">
            <v>0</v>
          </cell>
          <cell r="O107">
            <v>1</v>
          </cell>
          <cell r="P107">
            <v>1</v>
          </cell>
          <cell r="Q107">
            <v>1</v>
          </cell>
          <cell r="R107">
            <v>1</v>
          </cell>
          <cell r="S107">
            <v>0.17808219178082191</v>
          </cell>
          <cell r="T107">
            <v>1</v>
          </cell>
          <cell r="U107">
            <v>0</v>
          </cell>
          <cell r="V107">
            <v>0</v>
          </cell>
          <cell r="W107">
            <v>1</v>
          </cell>
          <cell r="X107">
            <v>1</v>
          </cell>
          <cell r="Y107">
            <v>1</v>
          </cell>
          <cell r="Z107">
            <v>0.82191780821917804</v>
          </cell>
        </row>
        <row r="108">
          <cell r="A108" t="str">
            <v>M220_2G</v>
          </cell>
          <cell r="B108" t="str">
            <v>GPRS - 2G - Prepaid</v>
          </cell>
          <cell r="C108">
            <v>1</v>
          </cell>
          <cell r="D108">
            <v>1</v>
          </cell>
          <cell r="E108">
            <v>0</v>
          </cell>
          <cell r="F108">
            <v>0</v>
          </cell>
          <cell r="G108">
            <v>0</v>
          </cell>
          <cell r="H108">
            <v>0.82191780821917804</v>
          </cell>
          <cell r="I108">
            <v>1</v>
          </cell>
          <cell r="J108">
            <v>1</v>
          </cell>
          <cell r="K108">
            <v>0.82191780821917804</v>
          </cell>
          <cell r="L108">
            <v>0.82191780821917804</v>
          </cell>
          <cell r="M108">
            <v>0</v>
          </cell>
          <cell r="N108">
            <v>0</v>
          </cell>
          <cell r="O108">
            <v>1</v>
          </cell>
          <cell r="P108">
            <v>1</v>
          </cell>
          <cell r="Q108">
            <v>0</v>
          </cell>
          <cell r="R108">
            <v>0</v>
          </cell>
          <cell r="S108">
            <v>0.17808219178082191</v>
          </cell>
          <cell r="T108">
            <v>0</v>
          </cell>
          <cell r="U108">
            <v>1</v>
          </cell>
          <cell r="V108">
            <v>1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 t="str">
            <v>M220_3G</v>
          </cell>
          <cell r="B109" t="str">
            <v>GPRS - 3G - Prepaid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0.82191780821917804</v>
          </cell>
          <cell r="I109">
            <v>1</v>
          </cell>
          <cell r="J109">
            <v>0</v>
          </cell>
          <cell r="K109">
            <v>0</v>
          </cell>
          <cell r="L109">
            <v>0.82191780821917804</v>
          </cell>
          <cell r="M109">
            <v>0</v>
          </cell>
          <cell r="N109">
            <v>0</v>
          </cell>
          <cell r="O109">
            <v>1</v>
          </cell>
          <cell r="P109">
            <v>1</v>
          </cell>
          <cell r="Q109">
            <v>0</v>
          </cell>
          <cell r="R109">
            <v>0</v>
          </cell>
          <cell r="S109">
            <v>0.17808219178082191</v>
          </cell>
          <cell r="T109">
            <v>0</v>
          </cell>
          <cell r="U109">
            <v>1</v>
          </cell>
          <cell r="V109">
            <v>1</v>
          </cell>
          <cell r="W109">
            <v>1</v>
          </cell>
          <cell r="X109">
            <v>1</v>
          </cell>
          <cell r="Y109">
            <v>1</v>
          </cell>
          <cell r="Z109">
            <v>0.82191780821917804</v>
          </cell>
        </row>
        <row r="110">
          <cell r="A110" t="str">
            <v>M221_2G</v>
          </cell>
          <cell r="B110" t="str">
            <v>Customers' roaming outside Turkey - Data - 2G - Prepaid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 t="str">
            <v>M221_3G</v>
          </cell>
          <cell r="B111" t="str">
            <v>Customers' roaming outside Turkey - Data - 3G - Prepaid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 t="str">
            <v>M222_2G</v>
          </cell>
          <cell r="B112" t="str">
            <v>Other VAS service (e.g. ringtones) -2G - Prepaid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 t="str">
            <v>M222_3G</v>
          </cell>
          <cell r="B113" t="str">
            <v>Other VAS service (e.g. ringtones) -3G - Prepaid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 t="str">
            <v>M223_2G</v>
          </cell>
          <cell r="B114" t="str">
            <v>SMS Based Services-Prepaid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 t="str">
            <v>M224_2G</v>
          </cell>
          <cell r="B115" t="str">
            <v>Calls from other domestic mobile networks - 2G - Prepaid</v>
          </cell>
          <cell r="C115">
            <v>1</v>
          </cell>
          <cell r="D115">
            <v>1</v>
          </cell>
          <cell r="E115">
            <v>1</v>
          </cell>
          <cell r="F115">
            <v>1</v>
          </cell>
          <cell r="G115">
            <v>0</v>
          </cell>
          <cell r="H115">
            <v>1.85</v>
          </cell>
          <cell r="I115">
            <v>1</v>
          </cell>
          <cell r="J115">
            <v>1</v>
          </cell>
          <cell r="K115">
            <v>1</v>
          </cell>
          <cell r="L115">
            <v>0.85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 t="str">
            <v>M224_3G</v>
          </cell>
          <cell r="B116" t="str">
            <v>Calls from other domestic mobile networks - 3G - Prepaid</v>
          </cell>
          <cell r="C116">
            <v>0</v>
          </cell>
          <cell r="D116">
            <v>0</v>
          </cell>
          <cell r="E116">
            <v>1</v>
          </cell>
          <cell r="F116">
            <v>1</v>
          </cell>
          <cell r="G116">
            <v>0</v>
          </cell>
          <cell r="H116">
            <v>1.85</v>
          </cell>
          <cell r="I116">
            <v>1</v>
          </cell>
          <cell r="J116">
            <v>0</v>
          </cell>
          <cell r="K116">
            <v>0</v>
          </cell>
          <cell r="L116">
            <v>0.85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1</v>
          </cell>
          <cell r="X116">
            <v>1</v>
          </cell>
          <cell r="Y116">
            <v>1</v>
          </cell>
          <cell r="Z116">
            <v>1</v>
          </cell>
        </row>
        <row r="117">
          <cell r="A117" t="str">
            <v>M225_2G</v>
          </cell>
          <cell r="B117" t="str">
            <v>Calls from PSTN - 2G - Prepaid</v>
          </cell>
          <cell r="C117">
            <v>1</v>
          </cell>
          <cell r="D117">
            <v>1</v>
          </cell>
          <cell r="E117">
            <v>1</v>
          </cell>
          <cell r="F117">
            <v>1</v>
          </cell>
          <cell r="G117">
            <v>0</v>
          </cell>
          <cell r="H117">
            <v>1.85</v>
          </cell>
          <cell r="I117">
            <v>1</v>
          </cell>
          <cell r="J117">
            <v>1</v>
          </cell>
          <cell r="K117">
            <v>1</v>
          </cell>
          <cell r="L117">
            <v>0.85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 t="str">
            <v>M226_2G</v>
          </cell>
          <cell r="B118" t="str">
            <v>Calls from international - 2G - Prepaid</v>
          </cell>
          <cell r="C118">
            <v>1</v>
          </cell>
          <cell r="D118">
            <v>1</v>
          </cell>
          <cell r="E118">
            <v>1</v>
          </cell>
          <cell r="F118">
            <v>1</v>
          </cell>
          <cell r="G118">
            <v>0</v>
          </cell>
          <cell r="H118">
            <v>1.9</v>
          </cell>
          <cell r="I118">
            <v>1</v>
          </cell>
          <cell r="J118">
            <v>1</v>
          </cell>
          <cell r="K118">
            <v>1</v>
          </cell>
          <cell r="L118">
            <v>0.9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 t="str">
            <v>M225_3G</v>
          </cell>
          <cell r="B119" t="str">
            <v>Calls from PSTN - 3G - Prepaid</v>
          </cell>
          <cell r="C119">
            <v>0</v>
          </cell>
          <cell r="D119">
            <v>0</v>
          </cell>
          <cell r="E119">
            <v>1</v>
          </cell>
          <cell r="F119">
            <v>1</v>
          </cell>
          <cell r="G119">
            <v>0</v>
          </cell>
          <cell r="H119">
            <v>1.85</v>
          </cell>
          <cell r="I119">
            <v>1</v>
          </cell>
          <cell r="J119">
            <v>0</v>
          </cell>
          <cell r="K119">
            <v>0</v>
          </cell>
          <cell r="L119">
            <v>0.85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1</v>
          </cell>
          <cell r="X119">
            <v>1</v>
          </cell>
          <cell r="Y119">
            <v>1</v>
          </cell>
          <cell r="Z119">
            <v>1</v>
          </cell>
        </row>
        <row r="120">
          <cell r="A120" t="str">
            <v>M226_3G</v>
          </cell>
          <cell r="B120" t="str">
            <v>Calls from international - 3G - Prepaid</v>
          </cell>
          <cell r="C120">
            <v>0</v>
          </cell>
          <cell r="D120">
            <v>0</v>
          </cell>
          <cell r="E120">
            <v>1</v>
          </cell>
          <cell r="F120">
            <v>1</v>
          </cell>
          <cell r="G120">
            <v>0</v>
          </cell>
          <cell r="H120">
            <v>1.9</v>
          </cell>
          <cell r="I120">
            <v>1</v>
          </cell>
          <cell r="J120">
            <v>0</v>
          </cell>
          <cell r="K120">
            <v>0</v>
          </cell>
          <cell r="L120">
            <v>0.9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1</v>
          </cell>
          <cell r="X120">
            <v>1</v>
          </cell>
          <cell r="Y120">
            <v>1</v>
          </cell>
          <cell r="Z120">
            <v>1</v>
          </cell>
        </row>
        <row r="121">
          <cell r="A121" t="str">
            <v>M227_2G</v>
          </cell>
          <cell r="B121" t="str">
            <v>Calls from other networks terminating in VMS - 2G - Prepaid</v>
          </cell>
          <cell r="C121">
            <v>0</v>
          </cell>
          <cell r="D121">
            <v>0</v>
          </cell>
          <cell r="E121">
            <v>1</v>
          </cell>
          <cell r="F121">
            <v>1</v>
          </cell>
          <cell r="G121">
            <v>0</v>
          </cell>
          <cell r="H121">
            <v>1.95</v>
          </cell>
          <cell r="I121">
            <v>0</v>
          </cell>
          <cell r="J121">
            <v>0</v>
          </cell>
          <cell r="K121">
            <v>0</v>
          </cell>
          <cell r="L121">
            <v>0.95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 t="str">
            <v>M227_3G</v>
          </cell>
          <cell r="B122" t="str">
            <v>Calls from other networks terminating in VMS - 3G - Prepaid</v>
          </cell>
          <cell r="C122">
            <v>0</v>
          </cell>
          <cell r="D122">
            <v>0</v>
          </cell>
          <cell r="E122">
            <v>1</v>
          </cell>
          <cell r="F122">
            <v>1</v>
          </cell>
          <cell r="G122">
            <v>0</v>
          </cell>
          <cell r="H122">
            <v>1.95</v>
          </cell>
          <cell r="I122">
            <v>0</v>
          </cell>
          <cell r="J122">
            <v>0</v>
          </cell>
          <cell r="K122">
            <v>0</v>
          </cell>
          <cell r="L122">
            <v>0.95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 t="str">
            <v>M228_2G</v>
          </cell>
          <cell r="B123" t="str">
            <v>Incoming SMS - 2G - Prepaid</v>
          </cell>
          <cell r="C123">
            <v>1</v>
          </cell>
          <cell r="D123">
            <v>1</v>
          </cell>
          <cell r="E123">
            <v>1</v>
          </cell>
          <cell r="F123">
            <v>1</v>
          </cell>
          <cell r="G123">
            <v>0</v>
          </cell>
          <cell r="H123">
            <v>1</v>
          </cell>
          <cell r="I123">
            <v>0</v>
          </cell>
          <cell r="J123">
            <v>1</v>
          </cell>
          <cell r="K123">
            <v>1</v>
          </cell>
          <cell r="L123">
            <v>0.85</v>
          </cell>
          <cell r="M123">
            <v>1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 t="str">
            <v>M228_3G</v>
          </cell>
          <cell r="B124" t="str">
            <v>Incoming SMS - 3G - Prepaid</v>
          </cell>
          <cell r="C124">
            <v>0</v>
          </cell>
          <cell r="D124">
            <v>0</v>
          </cell>
          <cell r="E124">
            <v>1</v>
          </cell>
          <cell r="F124">
            <v>1</v>
          </cell>
          <cell r="G124">
            <v>0</v>
          </cell>
          <cell r="H124">
            <v>1</v>
          </cell>
          <cell r="I124">
            <v>0</v>
          </cell>
          <cell r="J124">
            <v>0</v>
          </cell>
          <cell r="K124">
            <v>0</v>
          </cell>
          <cell r="L124">
            <v>0.85</v>
          </cell>
          <cell r="M124">
            <v>1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1</v>
          </cell>
          <cell r="X124">
            <v>1</v>
          </cell>
          <cell r="Y124">
            <v>1</v>
          </cell>
          <cell r="Z124">
            <v>1</v>
          </cell>
        </row>
        <row r="125">
          <cell r="A125" t="str">
            <v>M229_2G</v>
          </cell>
          <cell r="B125" t="str">
            <v>MMS - Picture - from other networks - Prepaid</v>
          </cell>
          <cell r="C125">
            <v>1</v>
          </cell>
          <cell r="D125">
            <v>1</v>
          </cell>
          <cell r="E125">
            <v>0</v>
          </cell>
          <cell r="F125">
            <v>0</v>
          </cell>
          <cell r="G125">
            <v>1</v>
          </cell>
          <cell r="H125">
            <v>0.82191780821917804</v>
          </cell>
          <cell r="I125">
            <v>0</v>
          </cell>
          <cell r="J125">
            <v>1</v>
          </cell>
          <cell r="K125">
            <v>0.82191780821917804</v>
          </cell>
          <cell r="L125">
            <v>0.82191780821917804</v>
          </cell>
          <cell r="M125">
            <v>1</v>
          </cell>
          <cell r="N125">
            <v>0</v>
          </cell>
          <cell r="O125">
            <v>1</v>
          </cell>
          <cell r="P125">
            <v>1</v>
          </cell>
          <cell r="Q125">
            <v>1</v>
          </cell>
          <cell r="R125">
            <v>1</v>
          </cell>
          <cell r="S125">
            <v>0.17808219178082191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 t="str">
            <v>M229_3G</v>
          </cell>
          <cell r="B126" t="str">
            <v>MMS - Picture - from other networks - Prepaid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1</v>
          </cell>
          <cell r="H126">
            <v>0.82191780821917804</v>
          </cell>
          <cell r="I126">
            <v>0</v>
          </cell>
          <cell r="J126">
            <v>0</v>
          </cell>
          <cell r="K126">
            <v>0</v>
          </cell>
          <cell r="L126">
            <v>0.82191780821917804</v>
          </cell>
          <cell r="M126">
            <v>1</v>
          </cell>
          <cell r="N126">
            <v>0</v>
          </cell>
          <cell r="O126">
            <v>1</v>
          </cell>
          <cell r="P126">
            <v>1</v>
          </cell>
          <cell r="Q126">
            <v>1</v>
          </cell>
          <cell r="R126">
            <v>1</v>
          </cell>
          <cell r="S126">
            <v>0.17808219178082191</v>
          </cell>
          <cell r="T126">
            <v>0</v>
          </cell>
          <cell r="U126">
            <v>0</v>
          </cell>
          <cell r="V126">
            <v>0</v>
          </cell>
          <cell r="W126">
            <v>1</v>
          </cell>
          <cell r="X126">
            <v>1</v>
          </cell>
          <cell r="Y126">
            <v>1</v>
          </cell>
          <cell r="Z126">
            <v>0.82191780821917804</v>
          </cell>
        </row>
        <row r="127">
          <cell r="A127" t="str">
            <v>M230_2G</v>
          </cell>
          <cell r="B127" t="str">
            <v>MMS - Video - from other networks - Prepaid</v>
          </cell>
          <cell r="C127">
            <v>1</v>
          </cell>
          <cell r="D127">
            <v>1</v>
          </cell>
          <cell r="E127">
            <v>0</v>
          </cell>
          <cell r="F127">
            <v>0</v>
          </cell>
          <cell r="G127">
            <v>1</v>
          </cell>
          <cell r="H127">
            <v>0.82191780821917804</v>
          </cell>
          <cell r="I127">
            <v>0</v>
          </cell>
          <cell r="J127">
            <v>1</v>
          </cell>
          <cell r="K127">
            <v>0.82191780821917804</v>
          </cell>
          <cell r="L127">
            <v>0.82191780821917804</v>
          </cell>
          <cell r="M127">
            <v>1</v>
          </cell>
          <cell r="N127">
            <v>0</v>
          </cell>
          <cell r="O127">
            <v>1</v>
          </cell>
          <cell r="P127">
            <v>1</v>
          </cell>
          <cell r="Q127">
            <v>1</v>
          </cell>
          <cell r="R127">
            <v>1</v>
          </cell>
          <cell r="S127">
            <v>0.17808219178082191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 t="str">
            <v>M230_3G</v>
          </cell>
          <cell r="B128" t="str">
            <v>MMS - Video - from other networks - Prepaid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1</v>
          </cell>
          <cell r="H128">
            <v>0.82191780821917804</v>
          </cell>
          <cell r="I128">
            <v>0</v>
          </cell>
          <cell r="J128">
            <v>0</v>
          </cell>
          <cell r="K128">
            <v>0</v>
          </cell>
          <cell r="L128">
            <v>0.82191780821917804</v>
          </cell>
          <cell r="M128">
            <v>1</v>
          </cell>
          <cell r="N128">
            <v>0</v>
          </cell>
          <cell r="O128">
            <v>1</v>
          </cell>
          <cell r="P128">
            <v>1</v>
          </cell>
          <cell r="Q128">
            <v>1</v>
          </cell>
          <cell r="R128">
            <v>1</v>
          </cell>
          <cell r="S128">
            <v>0.17808219178082191</v>
          </cell>
          <cell r="T128">
            <v>0</v>
          </cell>
          <cell r="U128">
            <v>0</v>
          </cell>
          <cell r="V128">
            <v>0</v>
          </cell>
          <cell r="W128">
            <v>1</v>
          </cell>
          <cell r="X128">
            <v>1</v>
          </cell>
          <cell r="Y128">
            <v>1</v>
          </cell>
          <cell r="Z128">
            <v>0.82191780821917804</v>
          </cell>
        </row>
        <row r="129">
          <cell r="A129" t="str">
            <v>M231_3G</v>
          </cell>
          <cell r="B129" t="str">
            <v>Video Call - to own network - Prepaid</v>
          </cell>
          <cell r="C129">
            <v>0</v>
          </cell>
          <cell r="D129">
            <v>0</v>
          </cell>
          <cell r="E129">
            <v>1</v>
          </cell>
          <cell r="F129">
            <v>1</v>
          </cell>
          <cell r="G129">
            <v>1</v>
          </cell>
          <cell r="H129">
            <v>1.85</v>
          </cell>
          <cell r="I129">
            <v>1</v>
          </cell>
          <cell r="J129">
            <v>0</v>
          </cell>
          <cell r="K129">
            <v>0</v>
          </cell>
          <cell r="L129">
            <v>0.85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2</v>
          </cell>
          <cell r="X129">
            <v>2</v>
          </cell>
          <cell r="Y129">
            <v>2</v>
          </cell>
          <cell r="Z129">
            <v>2</v>
          </cell>
        </row>
        <row r="130">
          <cell r="A130" t="str">
            <v>M232_3G</v>
          </cell>
          <cell r="B130" t="str">
            <v>Video Call - to other networks - Prepaid</v>
          </cell>
          <cell r="C130">
            <v>0</v>
          </cell>
          <cell r="D130">
            <v>0</v>
          </cell>
          <cell r="E130">
            <v>1</v>
          </cell>
          <cell r="F130">
            <v>1</v>
          </cell>
          <cell r="G130">
            <v>0</v>
          </cell>
          <cell r="H130">
            <v>1</v>
          </cell>
          <cell r="I130">
            <v>1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1</v>
          </cell>
          <cell r="X130">
            <v>1</v>
          </cell>
          <cell r="Y130">
            <v>1</v>
          </cell>
          <cell r="Z130">
            <v>1</v>
          </cell>
        </row>
        <row r="131">
          <cell r="A131" t="str">
            <v>M233_3G</v>
          </cell>
          <cell r="B131" t="str">
            <v>Video Call - from other networks - Prepaid</v>
          </cell>
          <cell r="C131">
            <v>0</v>
          </cell>
          <cell r="D131">
            <v>0</v>
          </cell>
          <cell r="E131">
            <v>1</v>
          </cell>
          <cell r="F131">
            <v>1</v>
          </cell>
          <cell r="G131">
            <v>0</v>
          </cell>
          <cell r="H131">
            <v>1.85</v>
          </cell>
          <cell r="I131">
            <v>1</v>
          </cell>
          <cell r="J131">
            <v>0</v>
          </cell>
          <cell r="K131">
            <v>0</v>
          </cell>
          <cell r="L131">
            <v>0.85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1</v>
          </cell>
          <cell r="X131">
            <v>1</v>
          </cell>
          <cell r="Y131">
            <v>1</v>
          </cell>
          <cell r="Z131">
            <v>1</v>
          </cell>
        </row>
        <row r="132">
          <cell r="A132" t="str">
            <v>M401_2G</v>
          </cell>
          <cell r="B132" t="str">
            <v>Visitors roaming (outgoing) - Data - 2G</v>
          </cell>
          <cell r="C132">
            <v>1</v>
          </cell>
          <cell r="D132">
            <v>1</v>
          </cell>
          <cell r="E132">
            <v>0</v>
          </cell>
          <cell r="F132">
            <v>0</v>
          </cell>
          <cell r="G132">
            <v>0</v>
          </cell>
          <cell r="H132">
            <v>0.82191780821917804</v>
          </cell>
          <cell r="I132">
            <v>0</v>
          </cell>
          <cell r="J132">
            <v>1</v>
          </cell>
          <cell r="K132">
            <v>0.82191780821917804</v>
          </cell>
          <cell r="L132">
            <v>0.82191780821917804</v>
          </cell>
          <cell r="M132">
            <v>0</v>
          </cell>
          <cell r="N132">
            <v>0</v>
          </cell>
          <cell r="O132">
            <v>1</v>
          </cell>
          <cell r="P132">
            <v>1</v>
          </cell>
          <cell r="Q132">
            <v>0</v>
          </cell>
          <cell r="R132">
            <v>0</v>
          </cell>
          <cell r="S132">
            <v>0.17808219178082191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 t="str">
            <v>M401_3G</v>
          </cell>
          <cell r="B133" t="str">
            <v>Visitors roaming (outgoing) - Data - 3G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0.82191780821917804</v>
          </cell>
          <cell r="I133">
            <v>0</v>
          </cell>
          <cell r="J133">
            <v>0</v>
          </cell>
          <cell r="K133">
            <v>0</v>
          </cell>
          <cell r="L133">
            <v>0.82191780821917804</v>
          </cell>
          <cell r="M133">
            <v>0</v>
          </cell>
          <cell r="N133">
            <v>0</v>
          </cell>
          <cell r="O133">
            <v>1</v>
          </cell>
          <cell r="P133">
            <v>1</v>
          </cell>
          <cell r="Q133">
            <v>0</v>
          </cell>
          <cell r="R133">
            <v>0</v>
          </cell>
          <cell r="S133">
            <v>0.17808219178082191</v>
          </cell>
          <cell r="T133">
            <v>0</v>
          </cell>
          <cell r="U133">
            <v>1</v>
          </cell>
          <cell r="V133">
            <v>1</v>
          </cell>
          <cell r="W133">
            <v>1</v>
          </cell>
          <cell r="X133">
            <v>1</v>
          </cell>
          <cell r="Y133">
            <v>1</v>
          </cell>
          <cell r="Z133">
            <v>0.82191780821917804</v>
          </cell>
        </row>
        <row r="134">
          <cell r="A134" t="str">
            <v>M402_2G</v>
          </cell>
          <cell r="B134" t="str">
            <v>Visitors roaming (incoming) - Voice - 2G</v>
          </cell>
          <cell r="C134">
            <v>1</v>
          </cell>
          <cell r="D134">
            <v>1</v>
          </cell>
          <cell r="E134">
            <v>1</v>
          </cell>
          <cell r="F134">
            <v>1</v>
          </cell>
          <cell r="G134">
            <v>0</v>
          </cell>
          <cell r="H134">
            <v>1.85</v>
          </cell>
          <cell r="I134">
            <v>0</v>
          </cell>
          <cell r="J134">
            <v>1</v>
          </cell>
          <cell r="K134">
            <v>1</v>
          </cell>
          <cell r="L134">
            <v>0.85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 t="str">
            <v>M402_3G</v>
          </cell>
          <cell r="B135" t="str">
            <v>Visitors roaming (incoming) - Voice - 3G</v>
          </cell>
          <cell r="C135">
            <v>0</v>
          </cell>
          <cell r="D135">
            <v>0</v>
          </cell>
          <cell r="E135">
            <v>1</v>
          </cell>
          <cell r="F135">
            <v>1</v>
          </cell>
          <cell r="G135">
            <v>0</v>
          </cell>
          <cell r="H135">
            <v>1.85</v>
          </cell>
          <cell r="I135">
            <v>0</v>
          </cell>
          <cell r="J135">
            <v>0</v>
          </cell>
          <cell r="K135">
            <v>0</v>
          </cell>
          <cell r="L135">
            <v>0.85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1</v>
          </cell>
          <cell r="X135">
            <v>1</v>
          </cell>
          <cell r="Y135">
            <v>1</v>
          </cell>
          <cell r="Z135">
            <v>1</v>
          </cell>
        </row>
        <row r="136">
          <cell r="A136" t="str">
            <v>M403_2G</v>
          </cell>
          <cell r="B136" t="str">
            <v>Visitors roaming (incoming) - SMS - 2G</v>
          </cell>
          <cell r="C136">
            <v>1</v>
          </cell>
          <cell r="D136">
            <v>1</v>
          </cell>
          <cell r="E136">
            <v>1</v>
          </cell>
          <cell r="F136">
            <v>1</v>
          </cell>
          <cell r="G136">
            <v>0</v>
          </cell>
          <cell r="H136">
            <v>1</v>
          </cell>
          <cell r="I136">
            <v>0</v>
          </cell>
          <cell r="J136">
            <v>1</v>
          </cell>
          <cell r="K136">
            <v>1</v>
          </cell>
          <cell r="L136">
            <v>0.85</v>
          </cell>
          <cell r="M136">
            <v>1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 t="str">
            <v>M403_3G</v>
          </cell>
          <cell r="B137" t="str">
            <v>Visitors roaming (incoming) - SMS - 3G</v>
          </cell>
          <cell r="C137">
            <v>0</v>
          </cell>
          <cell r="D137">
            <v>0</v>
          </cell>
          <cell r="E137">
            <v>1</v>
          </cell>
          <cell r="F137">
            <v>1</v>
          </cell>
          <cell r="G137">
            <v>0</v>
          </cell>
          <cell r="H137">
            <v>1</v>
          </cell>
          <cell r="I137">
            <v>0</v>
          </cell>
          <cell r="J137">
            <v>0</v>
          </cell>
          <cell r="K137">
            <v>0</v>
          </cell>
          <cell r="L137">
            <v>0.85</v>
          </cell>
          <cell r="M137">
            <v>1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1</v>
          </cell>
          <cell r="X137">
            <v>1</v>
          </cell>
          <cell r="Y137">
            <v>1</v>
          </cell>
          <cell r="Z137">
            <v>1</v>
          </cell>
        </row>
        <row r="138">
          <cell r="A138" t="str">
            <v>M404_3G</v>
          </cell>
          <cell r="B138" t="str">
            <v>Visitors roaming - Data - 3G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 t="str">
            <v>M405_2G</v>
          </cell>
          <cell r="B139" t="str">
            <v>Visitors roaming (outgoing) - Voice - 2G</v>
          </cell>
          <cell r="C139">
            <v>1</v>
          </cell>
          <cell r="D139">
            <v>1</v>
          </cell>
          <cell r="E139">
            <v>1</v>
          </cell>
          <cell r="F139">
            <v>1</v>
          </cell>
          <cell r="G139">
            <v>0</v>
          </cell>
          <cell r="H139">
            <v>1</v>
          </cell>
          <cell r="I139">
            <v>0</v>
          </cell>
          <cell r="J139">
            <v>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 t="str">
            <v>M406_2G</v>
          </cell>
          <cell r="B140" t="str">
            <v>Visitors roaming (outgoing) - SMS - 2G</v>
          </cell>
          <cell r="C140">
            <v>1</v>
          </cell>
          <cell r="D140">
            <v>1</v>
          </cell>
          <cell r="E140">
            <v>1</v>
          </cell>
          <cell r="F140">
            <v>2</v>
          </cell>
          <cell r="G140">
            <v>0</v>
          </cell>
          <cell r="H140">
            <v>1</v>
          </cell>
          <cell r="I140">
            <v>0</v>
          </cell>
          <cell r="J140">
            <v>1</v>
          </cell>
          <cell r="K140">
            <v>1</v>
          </cell>
          <cell r="L140">
            <v>0</v>
          </cell>
          <cell r="M140">
            <v>1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 t="str">
            <v>M405_3G</v>
          </cell>
          <cell r="B141" t="str">
            <v>Visitors roaming (outgoing) - Voice - 3G</v>
          </cell>
          <cell r="C141">
            <v>0</v>
          </cell>
          <cell r="D141">
            <v>0</v>
          </cell>
          <cell r="E141">
            <v>1</v>
          </cell>
          <cell r="F141">
            <v>1</v>
          </cell>
          <cell r="G141">
            <v>0</v>
          </cell>
          <cell r="H141">
            <v>1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1</v>
          </cell>
          <cell r="X141">
            <v>1</v>
          </cell>
          <cell r="Y141">
            <v>1</v>
          </cell>
          <cell r="Z141">
            <v>1</v>
          </cell>
        </row>
        <row r="142">
          <cell r="A142" t="str">
            <v>M406_3G</v>
          </cell>
          <cell r="B142" t="str">
            <v>Visitors roaming (outgoing) - SMS - 3G</v>
          </cell>
          <cell r="C142">
            <v>0</v>
          </cell>
          <cell r="D142">
            <v>0</v>
          </cell>
          <cell r="E142">
            <v>1</v>
          </cell>
          <cell r="F142">
            <v>2</v>
          </cell>
          <cell r="G142">
            <v>0</v>
          </cell>
          <cell r="H142">
            <v>1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1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1</v>
          </cell>
          <cell r="X142">
            <v>1</v>
          </cell>
          <cell r="Y142">
            <v>1</v>
          </cell>
          <cell r="Z142">
            <v>1</v>
          </cell>
        </row>
        <row r="168">
          <cell r="D168">
            <v>6.6003683241252311</v>
          </cell>
        </row>
        <row r="250">
          <cell r="C250">
            <v>0.15</v>
          </cell>
        </row>
        <row r="251">
          <cell r="C251">
            <v>0.05</v>
          </cell>
        </row>
        <row r="252">
          <cell r="C252">
            <v>0.05</v>
          </cell>
        </row>
        <row r="253">
          <cell r="C253">
            <v>0.17808219178082191</v>
          </cell>
        </row>
        <row r="254">
          <cell r="C254">
            <v>0.70833333333333337</v>
          </cell>
        </row>
      </sheetData>
      <sheetData sheetId="17" refreshError="1">
        <row r="459">
          <cell r="E459">
            <v>2010</v>
          </cell>
          <cell r="F459">
            <v>2011</v>
          </cell>
          <cell r="G459">
            <v>2012</v>
          </cell>
          <cell r="H459">
            <v>2013</v>
          </cell>
          <cell r="I459">
            <v>2014</v>
          </cell>
        </row>
        <row r="460">
          <cell r="D460" t="str">
            <v>To Onnet</v>
          </cell>
          <cell r="F460">
            <v>0.12575144860084486</v>
          </cell>
          <cell r="G460">
            <v>0.13061465835150554</v>
          </cell>
          <cell r="H460">
            <v>9.3145756376378008E-2</v>
          </cell>
          <cell r="I460">
            <v>5.5514113942641385E-2</v>
          </cell>
        </row>
        <row r="461">
          <cell r="D461" t="str">
            <v>To Offnet</v>
          </cell>
          <cell r="F461">
            <v>0.23328709826628558</v>
          </cell>
          <cell r="G461">
            <v>0.16048483521021217</v>
          </cell>
          <cell r="H461">
            <v>0.14113284155135508</v>
          </cell>
          <cell r="I461">
            <v>7.279774037703457E-2</v>
          </cell>
        </row>
        <row r="462">
          <cell r="D462" t="str">
            <v>Roaming Minutes</v>
          </cell>
          <cell r="F462">
            <v>0.25218882220646655</v>
          </cell>
          <cell r="G462">
            <v>0.20339088625306023</v>
          </cell>
          <cell r="H462">
            <v>0.18777679504392752</v>
          </cell>
          <cell r="I462">
            <v>0.16903486544424151</v>
          </cell>
        </row>
        <row r="463">
          <cell r="D463" t="str">
            <v>Roaming Visitors</v>
          </cell>
          <cell r="F463">
            <v>0.16516004999173739</v>
          </cell>
          <cell r="G463">
            <v>0.13755598666506419</v>
          </cell>
          <cell r="H463">
            <v>0.11955924245097038</v>
          </cell>
          <cell r="I463">
            <v>0.10609916606452319</v>
          </cell>
        </row>
        <row r="464">
          <cell r="D464" t="str">
            <v>Incoming Voice/SMS</v>
          </cell>
          <cell r="F464">
            <v>0.27362143489131907</v>
          </cell>
          <cell r="G464">
            <v>0.15901596627581838</v>
          </cell>
          <cell r="H464">
            <v>0.11953396614012446</v>
          </cell>
          <cell r="I464">
            <v>8.4313726461285654E-2</v>
          </cell>
        </row>
        <row r="465">
          <cell r="D465" t="str">
            <v>Data</v>
          </cell>
          <cell r="F465">
            <v>2.3422336801806525</v>
          </cell>
          <cell r="G465">
            <v>1.0704869547058644</v>
          </cell>
          <cell r="H465">
            <v>1.0244202084048402</v>
          </cell>
          <cell r="I465">
            <v>0.80028823815256667</v>
          </cell>
        </row>
      </sheetData>
      <sheetData sheetId="18" refreshError="1"/>
      <sheetData sheetId="19" refreshError="1"/>
      <sheetData sheetId="20" refreshError="1"/>
      <sheetData sheetId="21" refreshError="1">
        <row r="13">
          <cell r="C13" t="str">
            <v>Equipment</v>
          </cell>
          <cell r="D13" t="str">
            <v>Unit Cost at the end of the reference period (YTL)</v>
          </cell>
          <cell r="E13" t="str">
            <v>Contract Ccy</v>
          </cell>
          <cell r="F13" t="str">
            <v>Unit Cost at the end of the reference period (contract ccy)</v>
          </cell>
          <cell r="G13" t="str">
            <v>Taxes</v>
          </cell>
          <cell r="H13" t="str">
            <v>Other supervision costs</v>
          </cell>
          <cell r="I13" t="str">
            <v>Asset Life (Years)</v>
          </cell>
          <cell r="J13" t="str">
            <v>Asset Price Inflation</v>
          </cell>
          <cell r="K13" t="str">
            <v>Time to build the asset (Years)</v>
          </cell>
          <cell r="L13" t="str">
            <v>Vendor credit period (Years)</v>
          </cell>
          <cell r="M13" t="str">
            <v># of units at the end of the reference period</v>
          </cell>
        </row>
        <row r="14">
          <cell r="C14" t="str">
            <v>TRX</v>
          </cell>
          <cell r="D14">
            <v>3284.3349912535114</v>
          </cell>
          <cell r="E14" t="str">
            <v>YTL</v>
          </cell>
          <cell r="F14">
            <v>3284.3349912535114</v>
          </cell>
          <cell r="G14">
            <v>0.05</v>
          </cell>
          <cell r="H14">
            <v>0</v>
          </cell>
          <cell r="I14">
            <v>7</v>
          </cell>
          <cell r="J14">
            <v>-1.9951430240708889E-2</v>
          </cell>
          <cell r="K14">
            <v>0.25</v>
          </cell>
          <cell r="L14">
            <v>0.125</v>
          </cell>
          <cell r="M14">
            <v>111675</v>
          </cell>
        </row>
        <row r="15">
          <cell r="C15" t="str">
            <v>RBS</v>
          </cell>
          <cell r="D15">
            <v>20964.805155534032</v>
          </cell>
          <cell r="E15" t="str">
            <v>USD</v>
          </cell>
          <cell r="F15">
            <v>14382.266729350702</v>
          </cell>
          <cell r="G15">
            <v>0.05</v>
          </cell>
          <cell r="H15">
            <v>0</v>
          </cell>
          <cell r="I15">
            <v>7</v>
          </cell>
          <cell r="J15">
            <v>-1.9951430240708889E-2</v>
          </cell>
          <cell r="K15">
            <v>0.25</v>
          </cell>
          <cell r="L15">
            <v>0.125</v>
          </cell>
          <cell r="M15">
            <v>11572</v>
          </cell>
        </row>
        <row r="16">
          <cell r="C16" t="str">
            <v>Site acquisition</v>
          </cell>
          <cell r="D16">
            <v>1000</v>
          </cell>
          <cell r="E16" t="str">
            <v>YTL</v>
          </cell>
          <cell r="F16">
            <v>1000</v>
          </cell>
          <cell r="G16">
            <v>0</v>
          </cell>
          <cell r="H16">
            <v>0</v>
          </cell>
          <cell r="I16">
            <v>10</v>
          </cell>
          <cell r="J16">
            <v>5.9943100905350821E-3</v>
          </cell>
          <cell r="K16">
            <v>0</v>
          </cell>
          <cell r="L16">
            <v>0.125</v>
          </cell>
          <cell r="M16">
            <v>11960</v>
          </cell>
        </row>
        <row r="17">
          <cell r="C17" t="str">
            <v>Tower</v>
          </cell>
          <cell r="D17">
            <v>82453.899983930096</v>
          </cell>
          <cell r="E17" t="str">
            <v>USD</v>
          </cell>
          <cell r="F17">
            <v>56564.989450000001</v>
          </cell>
          <cell r="G17">
            <v>0</v>
          </cell>
          <cell r="H17">
            <v>0</v>
          </cell>
          <cell r="I17">
            <v>10</v>
          </cell>
          <cell r="J17">
            <v>5.9943100905350821E-3</v>
          </cell>
          <cell r="K17">
            <v>0</v>
          </cell>
          <cell r="L17">
            <v>0.125</v>
          </cell>
          <cell r="M17">
            <v>5939</v>
          </cell>
        </row>
        <row r="18">
          <cell r="C18" t="str">
            <v>Rooftop structure</v>
          </cell>
          <cell r="D18">
            <v>20732.381278289475</v>
          </cell>
          <cell r="E18" t="str">
            <v>YTL</v>
          </cell>
          <cell r="F18">
            <v>20732.381278289475</v>
          </cell>
          <cell r="G18">
            <v>0</v>
          </cell>
          <cell r="H18">
            <v>0</v>
          </cell>
          <cell r="I18">
            <v>7</v>
          </cell>
          <cell r="J18">
            <v>5.9943100905350821E-3</v>
          </cell>
          <cell r="K18">
            <v>0.25</v>
          </cell>
          <cell r="L18">
            <v>0.125</v>
          </cell>
          <cell r="M18">
            <v>6021</v>
          </cell>
        </row>
        <row r="19">
          <cell r="C19" t="str">
            <v>Antenna</v>
          </cell>
          <cell r="D19">
            <v>713.21160091978891</v>
          </cell>
          <cell r="E19" t="str">
            <v>USD</v>
          </cell>
          <cell r="F19">
            <v>489.27711957236846</v>
          </cell>
          <cell r="G19">
            <v>0.05</v>
          </cell>
          <cell r="H19">
            <v>0</v>
          </cell>
          <cell r="I19">
            <v>7</v>
          </cell>
          <cell r="J19">
            <v>5.9943100905350821E-3</v>
          </cell>
          <cell r="K19">
            <v>0</v>
          </cell>
          <cell r="L19">
            <v>0.125</v>
          </cell>
          <cell r="M19">
            <v>11960</v>
          </cell>
        </row>
        <row r="20">
          <cell r="C20" t="str">
            <v>BSC</v>
          </cell>
          <cell r="D20">
            <v>1536634.4975164782</v>
          </cell>
          <cell r="E20" t="str">
            <v>USD</v>
          </cell>
          <cell r="F20">
            <v>1054161.3453998649</v>
          </cell>
          <cell r="G20">
            <v>0.05</v>
          </cell>
          <cell r="H20">
            <v>0</v>
          </cell>
          <cell r="I20">
            <v>7</v>
          </cell>
          <cell r="J20">
            <v>-1.5941797417836745E-2</v>
          </cell>
          <cell r="K20">
            <v>0.25</v>
          </cell>
          <cell r="L20">
            <v>0.125</v>
          </cell>
          <cell r="M20">
            <v>146</v>
          </cell>
        </row>
        <row r="21">
          <cell r="C21" t="str">
            <v>Core sites</v>
          </cell>
          <cell r="D21">
            <v>3900000</v>
          </cell>
          <cell r="E21" t="str">
            <v>YTL</v>
          </cell>
          <cell r="F21">
            <v>3900000</v>
          </cell>
          <cell r="G21">
            <v>0</v>
          </cell>
          <cell r="H21">
            <v>0</v>
          </cell>
          <cell r="I21">
            <v>10</v>
          </cell>
          <cell r="J21">
            <v>5.9943100905350821E-3</v>
          </cell>
          <cell r="K21">
            <v>0.25</v>
          </cell>
          <cell r="L21">
            <v>0.125</v>
          </cell>
          <cell r="M21">
            <v>73</v>
          </cell>
        </row>
        <row r="22">
          <cell r="C22" t="str">
            <v>MSS</v>
          </cell>
          <cell r="D22">
            <v>1101027.0879193055</v>
          </cell>
          <cell r="E22" t="str">
            <v>EURO</v>
          </cell>
          <cell r="F22">
            <v>600825</v>
          </cell>
          <cell r="G22">
            <v>0.05</v>
          </cell>
          <cell r="H22">
            <v>0</v>
          </cell>
          <cell r="I22">
            <v>7</v>
          </cell>
          <cell r="J22">
            <v>-1.5941797417836745E-2</v>
          </cell>
          <cell r="K22">
            <v>0.25</v>
          </cell>
          <cell r="L22">
            <v>0.125</v>
          </cell>
          <cell r="M22">
            <v>7</v>
          </cell>
        </row>
        <row r="23">
          <cell r="C23" t="str">
            <v>MSS - 1 Million subscriber licences</v>
          </cell>
          <cell r="D23">
            <v>2932509.8050270816</v>
          </cell>
          <cell r="E23" t="str">
            <v>EURO</v>
          </cell>
          <cell r="F23">
            <v>1600256</v>
          </cell>
          <cell r="G23">
            <v>0.05</v>
          </cell>
          <cell r="H23">
            <v>0</v>
          </cell>
          <cell r="I23">
            <v>7</v>
          </cell>
          <cell r="J23">
            <v>-1.5941797417836745E-2</v>
          </cell>
          <cell r="K23">
            <v>0</v>
          </cell>
          <cell r="L23">
            <v>0.125</v>
          </cell>
          <cell r="M23">
            <v>12</v>
          </cell>
        </row>
        <row r="24">
          <cell r="C24" t="str">
            <v>STP</v>
          </cell>
          <cell r="D24">
            <v>7262616.14301774</v>
          </cell>
          <cell r="E24" t="str">
            <v>USD</v>
          </cell>
          <cell r="F24">
            <v>4982296.8421052638</v>
          </cell>
          <cell r="G24">
            <v>0.05</v>
          </cell>
          <cell r="H24">
            <v>0</v>
          </cell>
          <cell r="I24">
            <v>7</v>
          </cell>
          <cell r="J24">
            <v>-1.5941797417836745E-2</v>
          </cell>
          <cell r="K24">
            <v>0.25</v>
          </cell>
          <cell r="L24">
            <v>0.125</v>
          </cell>
          <cell r="M24">
            <v>4</v>
          </cell>
        </row>
        <row r="25">
          <cell r="C25" t="str">
            <v>HLR / FNR</v>
          </cell>
          <cell r="D25">
            <v>0.65595795833333337</v>
          </cell>
          <cell r="E25" t="str">
            <v>USD</v>
          </cell>
          <cell r="F25">
            <v>0.45</v>
          </cell>
          <cell r="G25">
            <v>0</v>
          </cell>
          <cell r="H25">
            <v>0</v>
          </cell>
          <cell r="I25">
            <v>3</v>
          </cell>
          <cell r="J25">
            <v>-1.5989738309597157E-2</v>
          </cell>
          <cell r="K25">
            <v>0.25</v>
          </cell>
          <cell r="L25">
            <v>0.125</v>
          </cell>
          <cell r="M25">
            <v>14500000</v>
          </cell>
        </row>
        <row r="26">
          <cell r="C26" t="str">
            <v>MGW</v>
          </cell>
          <cell r="D26">
            <v>1688963.549826687</v>
          </cell>
          <cell r="E26" t="str">
            <v>EURO</v>
          </cell>
          <cell r="F26">
            <v>921659</v>
          </cell>
          <cell r="G26">
            <v>0.05</v>
          </cell>
          <cell r="H26">
            <v>0</v>
          </cell>
          <cell r="I26">
            <v>7</v>
          </cell>
          <cell r="J26">
            <v>-4.5809435042491131E-2</v>
          </cell>
          <cell r="K26">
            <v>0.25</v>
          </cell>
          <cell r="L26">
            <v>0.125</v>
          </cell>
          <cell r="M26">
            <v>40</v>
          </cell>
        </row>
        <row r="27">
          <cell r="C27" t="str">
            <v>IN / SCP</v>
          </cell>
          <cell r="D27">
            <v>4919291.1127249999</v>
          </cell>
          <cell r="E27" t="str">
            <v>USD</v>
          </cell>
          <cell r="F27">
            <v>3374730</v>
          </cell>
          <cell r="G27">
            <v>0.05</v>
          </cell>
          <cell r="H27">
            <v>0</v>
          </cell>
          <cell r="I27">
            <v>7</v>
          </cell>
          <cell r="J27">
            <v>-4.5809435042491131E-2</v>
          </cell>
          <cell r="K27">
            <v>0.25</v>
          </cell>
          <cell r="L27">
            <v>0.125</v>
          </cell>
          <cell r="M27">
            <v>1</v>
          </cell>
        </row>
        <row r="28">
          <cell r="C28" t="str">
            <v>Alcatel 7750 Chassis/common cards</v>
          </cell>
          <cell r="D28">
            <v>25629.00627425926</v>
          </cell>
          <cell r="E28" t="str">
            <v>USD</v>
          </cell>
          <cell r="F28">
            <v>17582</v>
          </cell>
          <cell r="G28">
            <v>0.05</v>
          </cell>
          <cell r="H28">
            <v>0</v>
          </cell>
          <cell r="I28">
            <v>7</v>
          </cell>
          <cell r="J28">
            <v>-4.5809435042491131E-2</v>
          </cell>
          <cell r="K28">
            <v>0.25</v>
          </cell>
          <cell r="L28">
            <v>0.125</v>
          </cell>
          <cell r="M28">
            <v>38</v>
          </cell>
        </row>
        <row r="29">
          <cell r="C29" t="str">
            <v>Alcatel 7750 10 GiGE Host&amp;Linecard</v>
          </cell>
          <cell r="D29">
            <v>46835.398224999997</v>
          </cell>
          <cell r="E29" t="str">
            <v>USD</v>
          </cell>
          <cell r="F29">
            <v>32130</v>
          </cell>
          <cell r="G29">
            <v>0.05</v>
          </cell>
          <cell r="H29">
            <v>0</v>
          </cell>
          <cell r="I29">
            <v>7</v>
          </cell>
          <cell r="J29">
            <v>-4.5809435042491131E-2</v>
          </cell>
          <cell r="K29">
            <v>0.25</v>
          </cell>
          <cell r="L29">
            <v>0.125</v>
          </cell>
          <cell r="M29">
            <v>0</v>
          </cell>
        </row>
        <row r="30">
          <cell r="C30" t="str">
            <v>Alcatel 7750 GiGE Host&amp;Linecard</v>
          </cell>
          <cell r="D30">
            <v>46835.398224999997</v>
          </cell>
          <cell r="E30" t="str">
            <v>USD</v>
          </cell>
          <cell r="F30">
            <v>32130</v>
          </cell>
          <cell r="G30">
            <v>0.05</v>
          </cell>
          <cell r="H30">
            <v>0</v>
          </cell>
          <cell r="I30">
            <v>7</v>
          </cell>
          <cell r="J30">
            <v>-4.5809435042491131E-2</v>
          </cell>
          <cell r="K30">
            <v>0.25</v>
          </cell>
          <cell r="L30">
            <v>0.125</v>
          </cell>
          <cell r="M30">
            <v>38</v>
          </cell>
        </row>
        <row r="31">
          <cell r="C31" t="str">
            <v>Alcatel 7750 STM-1 Host&amp;Linecard</v>
          </cell>
          <cell r="D31">
            <v>71977.537925740748</v>
          </cell>
          <cell r="E31" t="str">
            <v>USD</v>
          </cell>
          <cell r="F31">
            <v>49378</v>
          </cell>
          <cell r="G31">
            <v>0.05</v>
          </cell>
          <cell r="H31">
            <v>0</v>
          </cell>
          <cell r="I31">
            <v>7</v>
          </cell>
          <cell r="J31">
            <v>-4.5809435042491131E-2</v>
          </cell>
          <cell r="K31">
            <v>0.25</v>
          </cell>
          <cell r="L31">
            <v>0.125</v>
          </cell>
          <cell r="M31">
            <v>38</v>
          </cell>
        </row>
        <row r="32">
          <cell r="C32" t="str">
            <v>Alcatel 7750 Channelised STM-1 Host&amp;Linecard</v>
          </cell>
          <cell r="D32">
            <v>55447.397375740744</v>
          </cell>
          <cell r="E32" t="str">
            <v>USD</v>
          </cell>
          <cell r="F32">
            <v>38038</v>
          </cell>
          <cell r="G32">
            <v>0.05</v>
          </cell>
          <cell r="H32">
            <v>0</v>
          </cell>
          <cell r="I32">
            <v>7</v>
          </cell>
          <cell r="J32">
            <v>-4.5809435042491131E-2</v>
          </cell>
          <cell r="K32">
            <v>0.25</v>
          </cell>
          <cell r="L32">
            <v>0.125</v>
          </cell>
          <cell r="M32">
            <v>38</v>
          </cell>
        </row>
        <row r="33">
          <cell r="C33" t="str">
            <v>Aggregation Switch Chassis/common cards</v>
          </cell>
          <cell r="D33">
            <v>30862.093097407407</v>
          </cell>
          <cell r="E33" t="str">
            <v>USD</v>
          </cell>
          <cell r="F33">
            <v>21172</v>
          </cell>
          <cell r="G33">
            <v>0.05</v>
          </cell>
          <cell r="H33">
            <v>0</v>
          </cell>
          <cell r="I33">
            <v>7</v>
          </cell>
          <cell r="J33">
            <v>-4.5809435042491131E-2</v>
          </cell>
          <cell r="K33">
            <v>0.25</v>
          </cell>
          <cell r="L33">
            <v>0.125</v>
          </cell>
          <cell r="M33">
            <v>0</v>
          </cell>
        </row>
        <row r="34">
          <cell r="C34" t="str">
            <v>SMSC</v>
          </cell>
          <cell r="D34">
            <v>3971743.203212826</v>
          </cell>
          <cell r="E34" t="str">
            <v>USD</v>
          </cell>
          <cell r="F34">
            <v>2724693.585526316</v>
          </cell>
          <cell r="G34">
            <v>0.05</v>
          </cell>
          <cell r="H34">
            <v>0</v>
          </cell>
          <cell r="I34">
            <v>7</v>
          </cell>
          <cell r="J34">
            <v>-4.5809435042491131E-2</v>
          </cell>
          <cell r="K34">
            <v>0.25</v>
          </cell>
          <cell r="L34">
            <v>0.125</v>
          </cell>
          <cell r="M34">
            <v>3</v>
          </cell>
        </row>
        <row r="35">
          <cell r="C35" t="str">
            <v>VMS</v>
          </cell>
          <cell r="D35">
            <v>259467.81462962963</v>
          </cell>
          <cell r="E35" t="str">
            <v>USD</v>
          </cell>
          <cell r="F35">
            <v>178000</v>
          </cell>
          <cell r="G35">
            <v>0.05</v>
          </cell>
          <cell r="H35">
            <v>0</v>
          </cell>
          <cell r="I35">
            <v>7</v>
          </cell>
          <cell r="J35">
            <v>-4.5809435042491131E-2</v>
          </cell>
          <cell r="K35">
            <v>0.25</v>
          </cell>
          <cell r="L35">
            <v>0.125</v>
          </cell>
          <cell r="M35">
            <v>2</v>
          </cell>
        </row>
        <row r="36">
          <cell r="C36" t="str">
            <v>SGSN</v>
          </cell>
          <cell r="D36">
            <v>2642399.7291461611</v>
          </cell>
          <cell r="E36" t="str">
            <v>USD</v>
          </cell>
          <cell r="F36">
            <v>1812737.94</v>
          </cell>
          <cell r="G36">
            <v>0.05</v>
          </cell>
          <cell r="H36">
            <v>0</v>
          </cell>
          <cell r="I36">
            <v>7</v>
          </cell>
          <cell r="J36">
            <v>-4.5809435042491131E-2</v>
          </cell>
          <cell r="K36">
            <v>0.25</v>
          </cell>
          <cell r="L36">
            <v>0.125</v>
          </cell>
          <cell r="M36">
            <v>3</v>
          </cell>
        </row>
        <row r="37">
          <cell r="C37" t="str">
            <v>GGSN</v>
          </cell>
          <cell r="D37">
            <v>1060046.7468834498</v>
          </cell>
          <cell r="E37" t="str">
            <v>USD</v>
          </cell>
          <cell r="F37">
            <v>727212.81911050191</v>
          </cell>
          <cell r="G37">
            <v>0.05</v>
          </cell>
          <cell r="H37">
            <v>0</v>
          </cell>
          <cell r="I37">
            <v>7</v>
          </cell>
          <cell r="J37">
            <v>-4.5809435042491131E-2</v>
          </cell>
          <cell r="K37">
            <v>0.25</v>
          </cell>
          <cell r="L37">
            <v>0.125</v>
          </cell>
          <cell r="M37">
            <v>2</v>
          </cell>
        </row>
        <row r="38">
          <cell r="C38" t="str">
            <v>MMSC</v>
          </cell>
          <cell r="D38">
            <v>304849.46425052779</v>
          </cell>
          <cell r="E38" t="str">
            <v>USD</v>
          </cell>
          <cell r="F38">
            <v>209132.7</v>
          </cell>
          <cell r="G38">
            <v>0.05</v>
          </cell>
          <cell r="H38">
            <v>0</v>
          </cell>
          <cell r="I38">
            <v>7</v>
          </cell>
          <cell r="J38">
            <v>-4.5809435042491131E-2</v>
          </cell>
          <cell r="K38">
            <v>0.25</v>
          </cell>
          <cell r="L38">
            <v>0.125</v>
          </cell>
          <cell r="M38">
            <v>1</v>
          </cell>
        </row>
        <row r="39">
          <cell r="C39" t="str">
            <v>WAP</v>
          </cell>
          <cell r="D39">
            <v>999557.48301444447</v>
          </cell>
          <cell r="E39" t="str">
            <v>USD</v>
          </cell>
          <cell r="F39">
            <v>685716</v>
          </cell>
          <cell r="G39">
            <v>0.05</v>
          </cell>
          <cell r="H39">
            <v>0</v>
          </cell>
          <cell r="I39">
            <v>7</v>
          </cell>
          <cell r="J39">
            <v>-4.5809435042491131E-2</v>
          </cell>
          <cell r="K39">
            <v>0.25</v>
          </cell>
          <cell r="L39">
            <v>0.125</v>
          </cell>
          <cell r="M39">
            <v>2</v>
          </cell>
        </row>
        <row r="40">
          <cell r="C40" t="str">
            <v>IWIS/OPSC</v>
          </cell>
          <cell r="D40">
            <v>0</v>
          </cell>
          <cell r="E40" t="str">
            <v>USD</v>
          </cell>
          <cell r="F40">
            <v>0</v>
          </cell>
          <cell r="G40">
            <v>0.05</v>
          </cell>
          <cell r="H40">
            <v>0</v>
          </cell>
          <cell r="I40">
            <v>7</v>
          </cell>
          <cell r="J40">
            <v>-4.5809435042491131E-2</v>
          </cell>
          <cell r="K40">
            <v>0.25</v>
          </cell>
          <cell r="L40">
            <v>0.125</v>
          </cell>
          <cell r="M40">
            <v>1</v>
          </cell>
        </row>
        <row r="41">
          <cell r="C41" t="str">
            <v>CCN/MIEP</v>
          </cell>
          <cell r="D41">
            <v>2485585.0494037038</v>
          </cell>
          <cell r="E41" t="str">
            <v>USD</v>
          </cell>
          <cell r="F41">
            <v>1705160</v>
          </cell>
          <cell r="G41">
            <v>0.05</v>
          </cell>
          <cell r="H41">
            <v>0</v>
          </cell>
          <cell r="I41">
            <v>7</v>
          </cell>
          <cell r="J41">
            <v>-4.5809435042491131E-2</v>
          </cell>
          <cell r="K41">
            <v>0.25</v>
          </cell>
          <cell r="L41">
            <v>0.125</v>
          </cell>
          <cell r="M41">
            <v>1</v>
          </cell>
        </row>
        <row r="42">
          <cell r="C42" t="str">
            <v>OMM/OPSC</v>
          </cell>
          <cell r="D42">
            <v>403487.02859259257</v>
          </cell>
          <cell r="E42" t="str">
            <v>USD</v>
          </cell>
          <cell r="F42">
            <v>276800</v>
          </cell>
          <cell r="G42">
            <v>0.05</v>
          </cell>
          <cell r="H42">
            <v>0</v>
          </cell>
          <cell r="I42">
            <v>7</v>
          </cell>
          <cell r="J42">
            <v>-4.5809435042491131E-2</v>
          </cell>
          <cell r="K42">
            <v>0.25</v>
          </cell>
          <cell r="L42">
            <v>0.125</v>
          </cell>
          <cell r="M42">
            <v>1</v>
          </cell>
        </row>
        <row r="43">
          <cell r="C43" t="str">
            <v>NodeB</v>
          </cell>
          <cell r="D43">
            <v>54149.036905499073</v>
          </cell>
          <cell r="E43" t="str">
            <v>USD</v>
          </cell>
          <cell r="F43">
            <v>37147.299301599676</v>
          </cell>
          <cell r="G43">
            <v>0.05</v>
          </cell>
          <cell r="H43">
            <v>0</v>
          </cell>
          <cell r="I43">
            <v>7</v>
          </cell>
          <cell r="J43">
            <v>-4.5809435042491131E-2</v>
          </cell>
          <cell r="K43">
            <v>0.25</v>
          </cell>
          <cell r="L43">
            <v>0.125</v>
          </cell>
          <cell r="M43">
            <v>1910</v>
          </cell>
        </row>
        <row r="44">
          <cell r="C44" t="str">
            <v>RNC</v>
          </cell>
          <cell r="D44">
            <v>1603452.7870370371</v>
          </cell>
          <cell r="E44" t="str">
            <v>USD</v>
          </cell>
          <cell r="F44">
            <v>1100000</v>
          </cell>
          <cell r="G44">
            <v>0.05</v>
          </cell>
          <cell r="H44">
            <v>0</v>
          </cell>
          <cell r="I44">
            <v>7</v>
          </cell>
          <cell r="J44">
            <v>-4.5809435042491131E-2</v>
          </cell>
          <cell r="K44">
            <v>0.25</v>
          </cell>
          <cell r="L44">
            <v>0.125</v>
          </cell>
          <cell r="M44">
            <v>9</v>
          </cell>
        </row>
      </sheetData>
      <sheetData sheetId="22" refreshError="1">
        <row r="147">
          <cell r="B147" t="str">
            <v>NE Code</v>
          </cell>
          <cell r="C147" t="str">
            <v>NE Name</v>
          </cell>
          <cell r="D147" t="str">
            <v>Radio/Core/MSS</v>
          </cell>
        </row>
        <row r="148">
          <cell r="B148" t="str">
            <v>NE01</v>
          </cell>
          <cell r="C148" t="str">
            <v>BTS</v>
          </cell>
          <cell r="D148" t="str">
            <v>Radio</v>
          </cell>
        </row>
        <row r="149">
          <cell r="B149" t="str">
            <v>NE02</v>
          </cell>
          <cell r="C149" t="str">
            <v>BSC</v>
          </cell>
          <cell r="D149" t="str">
            <v>Core</v>
          </cell>
        </row>
        <row r="150">
          <cell r="B150" t="str">
            <v>NE03</v>
          </cell>
          <cell r="C150" t="str">
            <v>MSS</v>
          </cell>
          <cell r="D150" t="str">
            <v>MSS</v>
          </cell>
        </row>
        <row r="151">
          <cell r="B151" t="str">
            <v>NE04</v>
          </cell>
          <cell r="C151" t="str">
            <v>STP</v>
          </cell>
          <cell r="D151" t="str">
            <v>Core</v>
          </cell>
        </row>
        <row r="152">
          <cell r="B152" t="str">
            <v>NE05</v>
          </cell>
          <cell r="C152" t="str">
            <v>HLR / FNR</v>
          </cell>
          <cell r="D152" t="str">
            <v>Core</v>
          </cell>
        </row>
        <row r="153">
          <cell r="B153" t="str">
            <v>NE06</v>
          </cell>
          <cell r="C153" t="str">
            <v>MGW</v>
          </cell>
          <cell r="D153" t="str">
            <v>Core</v>
          </cell>
        </row>
        <row r="154">
          <cell r="B154" t="str">
            <v>NE07</v>
          </cell>
          <cell r="C154" t="str">
            <v>IN / SCP</v>
          </cell>
          <cell r="D154" t="str">
            <v>Core</v>
          </cell>
        </row>
        <row r="155">
          <cell r="B155" t="str">
            <v>NE08</v>
          </cell>
          <cell r="C155" t="str">
            <v>BTS-BSC</v>
          </cell>
          <cell r="D155" t="str">
            <v>Core</v>
          </cell>
        </row>
        <row r="156">
          <cell r="B156" t="str">
            <v>NE09</v>
          </cell>
          <cell r="C156" t="str">
            <v>BSC-MGW</v>
          </cell>
          <cell r="D156" t="str">
            <v>Core</v>
          </cell>
        </row>
        <row r="157">
          <cell r="B157" t="str">
            <v>NE10</v>
          </cell>
          <cell r="C157" t="str">
            <v>IP BACKBONE</v>
          </cell>
          <cell r="D157" t="str">
            <v>Core</v>
          </cell>
        </row>
        <row r="158">
          <cell r="B158" t="str">
            <v>NE11</v>
          </cell>
          <cell r="C158" t="str">
            <v>SMSC</v>
          </cell>
          <cell r="D158" t="str">
            <v>Core</v>
          </cell>
        </row>
        <row r="159">
          <cell r="B159" t="str">
            <v>NE12</v>
          </cell>
          <cell r="C159" t="str">
            <v>VMS</v>
          </cell>
          <cell r="D159" t="str">
            <v>Core</v>
          </cell>
        </row>
        <row r="160">
          <cell r="B160" t="str">
            <v>NE13</v>
          </cell>
          <cell r="C160" t="str">
            <v>SGSN</v>
          </cell>
          <cell r="D160" t="str">
            <v>Core</v>
          </cell>
        </row>
        <row r="161">
          <cell r="B161" t="str">
            <v>NE14</v>
          </cell>
          <cell r="C161" t="str">
            <v>GGSN</v>
          </cell>
          <cell r="D161" t="str">
            <v>Core</v>
          </cell>
        </row>
        <row r="162">
          <cell r="B162" t="str">
            <v>NE15</v>
          </cell>
          <cell r="C162" t="str">
            <v>MMSC</v>
          </cell>
          <cell r="D162" t="str">
            <v>Core</v>
          </cell>
        </row>
        <row r="163">
          <cell r="B163" t="str">
            <v>NE16</v>
          </cell>
          <cell r="C163" t="str">
            <v>WAP</v>
          </cell>
          <cell r="D163" t="str">
            <v>Core</v>
          </cell>
        </row>
        <row r="164">
          <cell r="B164" t="str">
            <v>NE17</v>
          </cell>
          <cell r="C164" t="str">
            <v>BSC-SGSN</v>
          </cell>
          <cell r="D164" t="str">
            <v>Core</v>
          </cell>
        </row>
        <row r="165">
          <cell r="B165" t="str">
            <v>NE18</v>
          </cell>
          <cell r="C165" t="str">
            <v>IWIS/OPSC</v>
          </cell>
          <cell r="D165" t="str">
            <v>Core</v>
          </cell>
        </row>
        <row r="166">
          <cell r="B166" t="str">
            <v>NE19</v>
          </cell>
          <cell r="C166" t="str">
            <v>CCN/MIEP</v>
          </cell>
          <cell r="D166" t="str">
            <v>Core</v>
          </cell>
        </row>
        <row r="167">
          <cell r="B167" t="str">
            <v>NE20</v>
          </cell>
          <cell r="C167" t="str">
            <v>OMM/OPSC</v>
          </cell>
          <cell r="D167" t="str">
            <v>Core</v>
          </cell>
        </row>
        <row r="168">
          <cell r="B168" t="str">
            <v>NE21</v>
          </cell>
          <cell r="C168" t="str">
            <v>NodeB</v>
          </cell>
          <cell r="D168" t="str">
            <v>Radio</v>
          </cell>
        </row>
        <row r="169">
          <cell r="B169" t="str">
            <v>NE22</v>
          </cell>
          <cell r="C169" t="str">
            <v>RNC</v>
          </cell>
          <cell r="D169" t="str">
            <v>Core</v>
          </cell>
        </row>
        <row r="170">
          <cell r="B170" t="str">
            <v>NE23</v>
          </cell>
          <cell r="C170" t="str">
            <v>NodeB-RNC</v>
          </cell>
          <cell r="D170" t="str">
            <v>Core</v>
          </cell>
        </row>
        <row r="171">
          <cell r="B171" t="str">
            <v>NE24</v>
          </cell>
          <cell r="C171" t="str">
            <v>RNC-MGW</v>
          </cell>
          <cell r="D171" t="str">
            <v>Core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1. Masterfiles"/>
      <sheetName val="2. Traffic demand"/>
      <sheetName val="3. Routeing factors"/>
      <sheetName val="Remi Network design parameters"/>
      <sheetName val="5. Unit investment &amp; Opex"/>
      <sheetName val="6. NE Demand"/>
      <sheetName val="7. Radio Dimensions"/>
      <sheetName val="8. Switch &amp; Trans Dimens"/>
      <sheetName val="9. Annualised Costs"/>
      <sheetName val="10. Service Costing"/>
      <sheetName val="A. Results"/>
      <sheetName val="B. Desig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 do"/>
      <sheetName val="Version Contol"/>
      <sheetName val="Schematic"/>
      <sheetName val="contents"/>
      <sheetName val="Manager"/>
      <sheetName val="Names and Basic Dimensions"/>
      <sheetName val="Assumptions (demand)"/>
      <sheetName val="Assumptions (routing)"/>
      <sheetName val="Assumptions (technical)"/>
      <sheetName val="Assumptions (Cost)"/>
      <sheetName val="Demand Calculations"/>
      <sheetName val="Radio Calculations"/>
      <sheetName val="Switching"/>
      <sheetName val="Transmission"/>
      <sheetName val="Switching Costs"/>
      <sheetName val="Transmission Costs"/>
      <sheetName val="IX Service Costs"/>
      <sheetName val="LINKS"/>
      <sheetName val="Transmission Costs (2)"/>
      <sheetName val="IX Service Costs (2)"/>
      <sheetName val="Graph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">
          <cell r="D10">
            <v>0.125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. Results"/>
      <sheetName val="B. Design"/>
      <sheetName val="10. Service Costs"/>
      <sheetName val="9. Annualised Network Costs"/>
      <sheetName val="8. Trans Dimensioning"/>
      <sheetName val="7. Switch Dimensioning"/>
      <sheetName val="6. NE Demand"/>
      <sheetName val="5. Unit Investment &amp; Opex"/>
      <sheetName val="4. Network Design Parameters"/>
      <sheetName val="3. Routeing"/>
      <sheetName val="2. Demand"/>
      <sheetName val="1. Masterfiles"/>
      <sheetName val="Working Opex"/>
      <sheetName val="TB 20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63">
          <cell r="C163">
            <v>5121.092493150687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. Results"/>
      <sheetName val="B. Design"/>
      <sheetName val="C. Diagram"/>
      <sheetName val="10. Service Costing"/>
      <sheetName val="9. Annualised Costs"/>
      <sheetName val="8. Switch &amp; Trans Dimens"/>
      <sheetName val="7. Radio Dimensions"/>
      <sheetName val="6. NE Demand"/>
      <sheetName val="5. Unit investment &amp; Opex"/>
      <sheetName val="4. Network design parameters"/>
      <sheetName val="3. Routeing factors"/>
      <sheetName val="2. Traffic demand"/>
      <sheetName val="1. Masterfiles"/>
      <sheetName val="0. Assumptions &amp; Issues"/>
      <sheetName val="Reconcili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75">
          <cell r="C175" t="str">
            <v>Erlangs</v>
          </cell>
          <cell r="D175">
            <v>5.0000000000000001E-3</v>
          </cell>
          <cell r="E175">
            <v>0.01</v>
          </cell>
          <cell r="F175">
            <v>0.02</v>
          </cell>
          <cell r="G175">
            <v>0.03</v>
          </cell>
          <cell r="H175">
            <v>0.05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. Results"/>
      <sheetName val="B. Design"/>
      <sheetName val="10. Service Costing"/>
      <sheetName val="9. Annualised Costs"/>
      <sheetName val="8. Switch &amp; Trans Dimens"/>
      <sheetName val="7. Radio Dimensions"/>
      <sheetName val="6. NE Demand"/>
      <sheetName val="5. Unit Investment &amp; Opex"/>
      <sheetName val="4. Network Design Parameters"/>
      <sheetName val="3. Routeing &amp; Conversion"/>
      <sheetName val="2. Traffic Demand"/>
      <sheetName val="1. Masterfi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9">
          <cell r="C89">
            <v>32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&amp; version control"/>
      <sheetName val="A. Manager &amp; results"/>
      <sheetName val="B. Design Model"/>
      <sheetName val="C. Conventions"/>
      <sheetName val="D. Lists"/>
      <sheetName val="1. Demand"/>
      <sheetName val="2. Erlang table"/>
      <sheetName val="3. Routeing factors"/>
      <sheetName val="4. Design parameters"/>
      <sheetName val="5. Costs"/>
      <sheetName val="6. Demand Calculation"/>
      <sheetName val="7. Radio dimensioning"/>
      <sheetName val="8. Switching dimensioning"/>
      <sheetName val="9. Transmission dimensioning"/>
      <sheetName val="10. Switching Costs"/>
      <sheetName val="11. Transmission Costs"/>
      <sheetName val="12. Service costing"/>
    </sheetNames>
    <sheetDataSet>
      <sheetData sheetId="0" refreshError="1"/>
      <sheetData sheetId="1" refreshError="1">
        <row r="11">
          <cell r="D11">
            <v>0.09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3:N15"/>
  <sheetViews>
    <sheetView showGridLines="0" tabSelected="1" zoomScale="75" zoomScaleNormal="75" workbookViewId="0">
      <selection activeCell="B3" sqref="B3:H3"/>
    </sheetView>
  </sheetViews>
  <sheetFormatPr defaultRowHeight="12.75"/>
  <cols>
    <col min="1" max="1" width="2.85546875" style="8" customWidth="1"/>
    <col min="2" max="2" width="32.42578125" style="8" customWidth="1"/>
    <col min="3" max="14" width="12.28515625" style="8" customWidth="1"/>
    <col min="15" max="16384" width="9.140625" style="8"/>
  </cols>
  <sheetData>
    <row r="3" spans="2:14" ht="54" customHeight="1">
      <c r="B3" s="452" t="s">
        <v>191</v>
      </c>
      <c r="C3" s="452"/>
      <c r="D3" s="452"/>
      <c r="E3" s="452"/>
      <c r="F3" s="452"/>
      <c r="G3" s="452"/>
      <c r="H3" s="452"/>
      <c r="I3" s="437"/>
      <c r="J3" s="437"/>
      <c r="K3" s="437"/>
      <c r="L3" s="437"/>
      <c r="M3" s="437"/>
      <c r="N3" s="437"/>
    </row>
    <row r="4" spans="2:14" ht="20.25">
      <c r="B4" s="453"/>
      <c r="C4" s="453"/>
      <c r="D4" s="453"/>
      <c r="E4" s="453"/>
      <c r="F4" s="453"/>
      <c r="G4" s="453"/>
      <c r="H4" s="453"/>
      <c r="I4" s="437"/>
      <c r="J4" s="437"/>
      <c r="K4" s="437"/>
      <c r="L4" s="437"/>
      <c r="M4" s="437"/>
      <c r="N4" s="437"/>
    </row>
    <row r="5" spans="2:14" ht="20.25">
      <c r="B5" s="438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</row>
    <row r="6" spans="2:14" ht="15" customHeight="1">
      <c r="B6" s="454" t="s">
        <v>427</v>
      </c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</row>
    <row r="7" spans="2:14" ht="15" customHeight="1"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</row>
    <row r="8" spans="2:14" ht="15" customHeight="1">
      <c r="B8" s="454"/>
      <c r="C8" s="454"/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/>
    </row>
    <row r="9" spans="2:14" ht="15" customHeight="1">
      <c r="B9" s="454"/>
      <c r="C9" s="454"/>
      <c r="D9" s="454"/>
      <c r="E9" s="454"/>
      <c r="F9" s="454"/>
      <c r="G9" s="454"/>
      <c r="H9" s="454"/>
      <c r="I9" s="454"/>
      <c r="J9" s="454"/>
      <c r="K9" s="454"/>
      <c r="L9" s="454"/>
      <c r="M9" s="454"/>
      <c r="N9" s="454"/>
    </row>
    <row r="10" spans="2:14" ht="15" customHeight="1">
      <c r="B10" s="454"/>
      <c r="C10" s="454"/>
      <c r="D10" s="454"/>
      <c r="E10" s="454"/>
      <c r="F10" s="454"/>
      <c r="G10" s="454"/>
      <c r="H10" s="454"/>
      <c r="I10" s="454"/>
      <c r="J10" s="454"/>
      <c r="K10" s="454"/>
      <c r="L10" s="454"/>
      <c r="M10" s="454"/>
      <c r="N10" s="454"/>
    </row>
    <row r="11" spans="2:14" ht="15" customHeight="1">
      <c r="B11" s="454"/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454"/>
    </row>
    <row r="12" spans="2:14" ht="15" customHeight="1">
      <c r="B12" s="454"/>
      <c r="C12" s="454"/>
      <c r="D12" s="454"/>
      <c r="E12" s="454"/>
      <c r="F12" s="454"/>
      <c r="G12" s="454"/>
      <c r="H12" s="454"/>
      <c r="I12" s="454"/>
      <c r="J12" s="454"/>
      <c r="K12" s="454"/>
      <c r="L12" s="454"/>
      <c r="M12" s="454"/>
      <c r="N12" s="454"/>
    </row>
    <row r="13" spans="2:14" ht="15" customHeight="1">
      <c r="B13" s="454"/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454"/>
      <c r="N13" s="454"/>
    </row>
    <row r="14" spans="2:14" ht="16.5" hidden="1" customHeight="1">
      <c r="B14" s="454"/>
      <c r="C14" s="454"/>
      <c r="D14" s="454"/>
      <c r="E14" s="454"/>
      <c r="F14" s="454"/>
      <c r="G14" s="454"/>
      <c r="H14" s="454"/>
      <c r="I14" s="454"/>
      <c r="J14" s="454"/>
      <c r="K14" s="454"/>
      <c r="L14" s="454"/>
      <c r="M14" s="454"/>
      <c r="N14" s="454"/>
    </row>
    <row r="15" spans="2:14" ht="18.75" customHeight="1"/>
  </sheetData>
  <mergeCells count="3">
    <mergeCell ref="B3:H3"/>
    <mergeCell ref="B4:H4"/>
    <mergeCell ref="B6:N14"/>
  </mergeCells>
  <phoneticPr fontId="3" type="noConversion"/>
  <pageMargins left="0.75" right="0.75" top="1" bottom="1" header="0.5" footer="0.5"/>
  <pageSetup paperSize="9" scale="72" orientation="landscape" horizontalDpi="300" verticalDpi="300" r:id="rId1"/>
  <headerFooter alignWithMargins="0">
    <oddFooter>&amp;L&amp;A
&amp;F&amp;C&amp;D&amp;R&amp;P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indexed="50"/>
  </sheetPr>
  <dimension ref="A1:JA631"/>
  <sheetViews>
    <sheetView showGridLines="0" zoomScale="85" zoomScaleNormal="65" workbookViewId="0">
      <selection activeCell="B1" sqref="B1"/>
    </sheetView>
  </sheetViews>
  <sheetFormatPr defaultRowHeight="12.75"/>
  <cols>
    <col min="1" max="1" width="4" style="261" customWidth="1"/>
    <col min="2" max="2" width="54.28515625" style="16" customWidth="1"/>
    <col min="3" max="3" width="18.140625" style="16" customWidth="1"/>
    <col min="4" max="4" width="20.7109375" style="16" customWidth="1"/>
    <col min="5" max="7" width="18.140625" style="16" customWidth="1"/>
    <col min="8" max="8" width="20.140625" style="16" bestFit="1" customWidth="1"/>
    <col min="9" max="9" width="24.7109375" style="16" customWidth="1"/>
    <col min="10" max="11" width="17.42578125" style="16" customWidth="1"/>
    <col min="12" max="12" width="15.85546875" style="16" customWidth="1"/>
    <col min="13" max="13" width="15.28515625" style="16" bestFit="1" customWidth="1"/>
    <col min="14" max="14" width="11.28515625" style="16" bestFit="1" customWidth="1"/>
    <col min="15" max="16384" width="9.140625" style="16"/>
  </cols>
  <sheetData>
    <row r="1" spans="1:261" s="25" customFormat="1" ht="26.25">
      <c r="A1" s="173" t="s">
        <v>260</v>
      </c>
    </row>
    <row r="2" spans="1:261" s="25" customFormat="1">
      <c r="A2" s="181"/>
    </row>
    <row r="3" spans="1:261" s="327" customFormat="1">
      <c r="A3" s="315" t="s">
        <v>129</v>
      </c>
      <c r="D3" s="316"/>
      <c r="E3" s="316"/>
      <c r="F3" s="316"/>
      <c r="G3" s="316"/>
      <c r="H3" s="316"/>
      <c r="I3" s="328"/>
      <c r="J3" s="316"/>
      <c r="K3" s="316"/>
      <c r="L3" s="316"/>
      <c r="M3" s="316"/>
      <c r="N3" s="328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316"/>
      <c r="AO3" s="316"/>
      <c r="AP3" s="316"/>
      <c r="AQ3" s="316"/>
      <c r="AR3" s="316"/>
      <c r="AS3" s="316"/>
      <c r="AT3" s="316"/>
      <c r="AU3" s="316"/>
      <c r="AV3" s="316"/>
      <c r="AW3" s="316"/>
      <c r="AX3" s="316"/>
      <c r="AY3" s="316"/>
      <c r="AZ3" s="316"/>
      <c r="BA3" s="316"/>
      <c r="BB3" s="316"/>
      <c r="BC3" s="316"/>
      <c r="BD3" s="316"/>
      <c r="BE3" s="316"/>
      <c r="BF3" s="316"/>
      <c r="BG3" s="316"/>
      <c r="BH3" s="316"/>
      <c r="BI3" s="316"/>
      <c r="BJ3" s="316"/>
      <c r="BK3" s="316"/>
      <c r="BL3" s="316"/>
      <c r="BM3" s="316"/>
      <c r="BN3" s="316"/>
      <c r="BO3" s="316"/>
      <c r="BP3" s="316"/>
      <c r="BQ3" s="316"/>
      <c r="BR3" s="316"/>
      <c r="BS3" s="316"/>
      <c r="BT3" s="316"/>
      <c r="BU3" s="316"/>
      <c r="BV3" s="316"/>
      <c r="BW3" s="316"/>
      <c r="BX3" s="316"/>
      <c r="BY3" s="316"/>
      <c r="BZ3" s="316"/>
      <c r="CA3" s="316"/>
      <c r="CB3" s="316"/>
      <c r="CC3" s="316"/>
      <c r="CD3" s="316"/>
      <c r="CE3" s="316"/>
      <c r="CF3" s="316"/>
      <c r="CG3" s="316"/>
      <c r="CH3" s="316"/>
      <c r="CI3" s="316"/>
      <c r="CJ3" s="316"/>
      <c r="CK3" s="316"/>
      <c r="CL3" s="316"/>
      <c r="CM3" s="316"/>
      <c r="CN3" s="316"/>
      <c r="CO3" s="316"/>
      <c r="CP3" s="316"/>
      <c r="CQ3" s="316"/>
      <c r="CR3" s="316"/>
      <c r="CS3" s="316"/>
      <c r="CT3" s="316"/>
      <c r="CU3" s="316"/>
      <c r="CV3" s="316"/>
      <c r="CW3" s="316"/>
      <c r="CX3" s="316"/>
      <c r="CY3" s="316"/>
      <c r="CZ3" s="316"/>
      <c r="DA3" s="316"/>
      <c r="DB3" s="316"/>
      <c r="DC3" s="316"/>
      <c r="DD3" s="316"/>
      <c r="DE3" s="316"/>
      <c r="DF3" s="316"/>
      <c r="DG3" s="316"/>
      <c r="DH3" s="316"/>
      <c r="DI3" s="316"/>
      <c r="DJ3" s="316"/>
      <c r="DK3" s="316"/>
      <c r="DL3" s="316"/>
      <c r="DM3" s="316"/>
      <c r="DN3" s="316"/>
      <c r="DO3" s="316"/>
      <c r="DP3" s="316"/>
      <c r="DQ3" s="316"/>
      <c r="DR3" s="316"/>
      <c r="DS3" s="316"/>
      <c r="DT3" s="316"/>
      <c r="DU3" s="316"/>
      <c r="DV3" s="316"/>
      <c r="DW3" s="316"/>
      <c r="DX3" s="316"/>
      <c r="DY3" s="316"/>
      <c r="DZ3" s="316"/>
      <c r="EA3" s="316"/>
      <c r="EB3" s="316"/>
      <c r="EC3" s="316"/>
      <c r="ED3" s="316"/>
      <c r="EE3" s="316"/>
      <c r="EF3" s="316"/>
      <c r="EG3" s="316"/>
      <c r="EH3" s="316"/>
      <c r="EI3" s="316"/>
      <c r="EJ3" s="316"/>
      <c r="EK3" s="316"/>
      <c r="EL3" s="316"/>
      <c r="EM3" s="316"/>
      <c r="EN3" s="316"/>
      <c r="EO3" s="316"/>
      <c r="EP3" s="316"/>
      <c r="EQ3" s="316"/>
      <c r="ER3" s="316"/>
      <c r="ES3" s="316"/>
      <c r="ET3" s="316"/>
      <c r="EU3" s="316"/>
      <c r="EV3" s="316"/>
      <c r="EW3" s="316"/>
      <c r="EX3" s="316"/>
      <c r="EY3" s="316"/>
      <c r="EZ3" s="316"/>
      <c r="FA3" s="316"/>
      <c r="FB3" s="316"/>
      <c r="FC3" s="316"/>
      <c r="FD3" s="316"/>
      <c r="FE3" s="316"/>
      <c r="FF3" s="316"/>
      <c r="FG3" s="316"/>
      <c r="FH3" s="316"/>
      <c r="FI3" s="316"/>
      <c r="FJ3" s="316"/>
      <c r="FK3" s="316"/>
      <c r="FL3" s="316"/>
      <c r="FM3" s="316"/>
      <c r="FN3" s="316"/>
      <c r="FO3" s="316"/>
      <c r="FP3" s="316"/>
      <c r="FQ3" s="316"/>
      <c r="FR3" s="316"/>
      <c r="FS3" s="316"/>
      <c r="FT3" s="316"/>
      <c r="FU3" s="316"/>
      <c r="FV3" s="316"/>
      <c r="FW3" s="316"/>
      <c r="FX3" s="316"/>
      <c r="FY3" s="316"/>
      <c r="FZ3" s="316"/>
      <c r="GA3" s="316"/>
      <c r="GB3" s="316"/>
      <c r="GC3" s="316"/>
      <c r="GD3" s="316"/>
      <c r="GE3" s="316"/>
      <c r="GF3" s="316"/>
      <c r="GG3" s="316"/>
      <c r="GH3" s="316"/>
      <c r="GI3" s="316"/>
      <c r="GJ3" s="316"/>
      <c r="GK3" s="316"/>
      <c r="GL3" s="316"/>
      <c r="GM3" s="316"/>
      <c r="GN3" s="316"/>
      <c r="GO3" s="316"/>
      <c r="GP3" s="316"/>
      <c r="GQ3" s="316"/>
      <c r="GR3" s="316"/>
      <c r="GS3" s="316"/>
      <c r="GT3" s="316"/>
      <c r="GU3" s="316"/>
      <c r="GV3" s="316"/>
      <c r="GW3" s="316"/>
      <c r="GX3" s="316"/>
      <c r="GY3" s="316"/>
      <c r="GZ3" s="316"/>
      <c r="HA3" s="316"/>
      <c r="HB3" s="316"/>
      <c r="HC3" s="316"/>
      <c r="HD3" s="316"/>
      <c r="HE3" s="316"/>
      <c r="HF3" s="316"/>
      <c r="HG3" s="316"/>
      <c r="HH3" s="316"/>
      <c r="HI3" s="316"/>
      <c r="HJ3" s="316"/>
      <c r="HK3" s="316"/>
      <c r="HL3" s="316"/>
      <c r="HM3" s="316"/>
      <c r="HN3" s="316"/>
      <c r="HO3" s="316"/>
      <c r="HP3" s="316"/>
      <c r="HQ3" s="316"/>
      <c r="HR3" s="316"/>
      <c r="HS3" s="316"/>
      <c r="HT3" s="316"/>
      <c r="HU3" s="316"/>
      <c r="HV3" s="316"/>
      <c r="HW3" s="316"/>
      <c r="HX3" s="316"/>
      <c r="HY3" s="316"/>
      <c r="HZ3" s="316"/>
      <c r="IA3" s="316"/>
      <c r="IB3" s="316"/>
      <c r="IC3" s="316"/>
      <c r="ID3" s="316"/>
      <c r="IE3" s="316"/>
      <c r="IF3" s="316"/>
      <c r="IG3" s="316"/>
      <c r="IH3" s="316"/>
      <c r="II3" s="316"/>
      <c r="IJ3" s="316"/>
      <c r="IK3" s="316"/>
      <c r="IL3" s="316"/>
      <c r="IM3" s="316"/>
      <c r="IN3" s="316"/>
      <c r="IO3" s="316"/>
      <c r="IP3" s="316"/>
      <c r="IQ3" s="316"/>
      <c r="IR3" s="316"/>
      <c r="IS3" s="316"/>
      <c r="IT3" s="316"/>
      <c r="IU3" s="316"/>
      <c r="IV3" s="316"/>
      <c r="IW3" s="316"/>
      <c r="IX3" s="316"/>
      <c r="IY3" s="316"/>
      <c r="IZ3" s="316"/>
      <c r="JA3" s="316"/>
    </row>
    <row r="4" spans="1:261" s="21" customFormat="1">
      <c r="A4" s="119" t="s">
        <v>261</v>
      </c>
      <c r="B4" s="20"/>
      <c r="C4" s="20"/>
      <c r="D4" s="20"/>
      <c r="E4" s="20"/>
      <c r="F4" s="20"/>
      <c r="G4" s="20"/>
      <c r="M4" s="20"/>
      <c r="N4" s="20"/>
    </row>
    <row r="5" spans="1:261" s="21" customFormat="1">
      <c r="A5" s="119" t="s">
        <v>262</v>
      </c>
      <c r="B5" s="20"/>
      <c r="C5" s="20"/>
      <c r="D5" s="20"/>
      <c r="E5" s="20"/>
      <c r="F5" s="20"/>
      <c r="G5" s="20"/>
      <c r="M5" s="20"/>
      <c r="N5" s="20"/>
    </row>
    <row r="6" spans="1:261" s="25" customFormat="1">
      <c r="A6" s="181"/>
    </row>
    <row r="7" spans="1:261" s="25" customFormat="1" ht="18">
      <c r="A7" s="117" t="s">
        <v>263</v>
      </c>
    </row>
    <row r="8" spans="1:261" s="25" customFormat="1">
      <c r="A8" s="181"/>
      <c r="C8" s="54"/>
      <c r="I8" s="54"/>
    </row>
    <row r="9" spans="1:261" s="25" customFormat="1" ht="51" customHeight="1">
      <c r="A9" s="181"/>
      <c r="B9" s="329" t="s">
        <v>47</v>
      </c>
      <c r="C9" s="330" t="s">
        <v>265</v>
      </c>
      <c r="G9" s="35"/>
    </row>
    <row r="10" spans="1:261" s="25" customFormat="1">
      <c r="A10" s="181"/>
      <c r="B10" s="331" t="s">
        <v>125</v>
      </c>
      <c r="C10" s="330" t="s">
        <v>103</v>
      </c>
      <c r="E10" s="21"/>
      <c r="F10" s="21"/>
      <c r="G10" s="21"/>
      <c r="H10" s="187"/>
    </row>
    <row r="11" spans="1:261" s="25" customFormat="1">
      <c r="A11" s="181"/>
      <c r="B11" s="368" t="s">
        <v>25</v>
      </c>
      <c r="C11" s="376"/>
      <c r="D11" s="274"/>
      <c r="E11" s="21"/>
      <c r="F11" s="21"/>
      <c r="G11" s="257"/>
    </row>
    <row r="12" spans="1:261" s="25" customFormat="1">
      <c r="A12" s="181"/>
      <c r="B12" s="368" t="s">
        <v>20</v>
      </c>
      <c r="C12" s="376"/>
      <c r="E12" s="21"/>
      <c r="F12" s="21"/>
      <c r="G12" s="256"/>
    </row>
    <row r="13" spans="1:261" s="25" customFormat="1">
      <c r="A13" s="181"/>
      <c r="B13" s="368" t="s">
        <v>41</v>
      </c>
      <c r="C13" s="376"/>
      <c r="E13" s="21"/>
      <c r="F13" s="21"/>
      <c r="G13" s="256"/>
    </row>
    <row r="14" spans="1:261" s="25" customFormat="1">
      <c r="A14" s="181"/>
      <c r="B14" s="368" t="s">
        <v>29</v>
      </c>
      <c r="C14" s="376"/>
      <c r="D14" s="166"/>
      <c r="E14" s="21"/>
      <c r="F14" s="21"/>
      <c r="G14" s="256"/>
    </row>
    <row r="15" spans="1:261" s="25" customFormat="1">
      <c r="A15" s="181"/>
      <c r="B15" s="368" t="s">
        <v>14</v>
      </c>
      <c r="C15" s="376"/>
      <c r="D15" s="166"/>
      <c r="E15" s="21"/>
      <c r="F15" s="21"/>
      <c r="G15" s="256"/>
    </row>
    <row r="16" spans="1:261" s="188" customFormat="1" ht="15" customHeight="1">
      <c r="A16" s="181"/>
      <c r="B16" s="368" t="s">
        <v>15</v>
      </c>
      <c r="C16" s="376"/>
      <c r="D16" s="160"/>
      <c r="E16" s="21"/>
      <c r="F16" s="21"/>
      <c r="G16" s="256"/>
      <c r="I16" s="25"/>
      <c r="J16" s="25"/>
      <c r="K16" s="25"/>
    </row>
    <row r="17" spans="1:10" s="25" customFormat="1">
      <c r="A17" s="181"/>
      <c r="B17" s="368" t="s">
        <v>16</v>
      </c>
      <c r="C17" s="376"/>
      <c r="D17" s="160"/>
      <c r="E17" s="21"/>
      <c r="F17" s="21"/>
      <c r="G17" s="256"/>
    </row>
    <row r="18" spans="1:10" s="25" customFormat="1">
      <c r="A18" s="181"/>
      <c r="B18" s="368" t="s">
        <v>184</v>
      </c>
      <c r="C18" s="376"/>
      <c r="D18" s="160"/>
      <c r="E18" s="21"/>
      <c r="F18" s="21"/>
      <c r="G18" s="256"/>
    </row>
    <row r="19" spans="1:10" s="25" customFormat="1">
      <c r="A19" s="181"/>
      <c r="B19" s="368" t="s">
        <v>21</v>
      </c>
      <c r="C19" s="376"/>
      <c r="D19" s="160"/>
      <c r="E19" s="21"/>
      <c r="F19" s="21"/>
      <c r="G19" s="256"/>
    </row>
    <row r="20" spans="1:10" s="25" customFormat="1">
      <c r="A20" s="181"/>
      <c r="B20" s="368" t="s">
        <v>77</v>
      </c>
      <c r="C20" s="376"/>
      <c r="D20" s="160"/>
      <c r="E20" s="21"/>
      <c r="F20" s="21"/>
      <c r="G20" s="256"/>
    </row>
    <row r="21" spans="1:10" s="25" customFormat="1">
      <c r="A21" s="181"/>
      <c r="B21" s="368" t="s">
        <v>22</v>
      </c>
      <c r="C21" s="376"/>
      <c r="E21" s="21"/>
      <c r="F21" s="21"/>
      <c r="G21" s="256"/>
    </row>
    <row r="22" spans="1:10" s="25" customFormat="1">
      <c r="A22" s="181"/>
      <c r="B22" s="368" t="s">
        <v>32</v>
      </c>
      <c r="C22" s="376"/>
      <c r="E22" s="21"/>
      <c r="F22" s="21"/>
      <c r="G22" s="256"/>
    </row>
    <row r="23" spans="1:10" s="25" customFormat="1">
      <c r="A23" s="181"/>
      <c r="B23" s="368" t="s">
        <v>45</v>
      </c>
      <c r="C23" s="376"/>
      <c r="E23" s="21"/>
      <c r="F23" s="21"/>
      <c r="G23" s="256"/>
    </row>
    <row r="24" spans="1:10" s="25" customFormat="1">
      <c r="A24" s="181"/>
      <c r="B24" s="368" t="s">
        <v>156</v>
      </c>
      <c r="C24" s="376"/>
      <c r="E24" s="21"/>
      <c r="F24" s="21"/>
      <c r="G24" s="256"/>
    </row>
    <row r="25" spans="1:10" s="25" customFormat="1">
      <c r="A25" s="181"/>
      <c r="B25" s="368" t="s">
        <v>157</v>
      </c>
      <c r="C25" s="376"/>
      <c r="E25" s="21"/>
      <c r="F25" s="21"/>
      <c r="G25" s="256"/>
    </row>
    <row r="26" spans="1:10" s="25" customFormat="1">
      <c r="A26" s="181"/>
      <c r="B26" s="368" t="s">
        <v>86</v>
      </c>
      <c r="C26" s="376"/>
      <c r="E26" s="21"/>
      <c r="F26" s="21"/>
      <c r="G26" s="256"/>
    </row>
    <row r="27" spans="1:10" s="25" customFormat="1">
      <c r="A27" s="181"/>
      <c r="B27" s="368" t="s">
        <v>55</v>
      </c>
      <c r="C27" s="376"/>
      <c r="E27" s="21"/>
      <c r="F27" s="21"/>
      <c r="G27" s="256"/>
    </row>
    <row r="28" spans="1:10" s="25" customFormat="1">
      <c r="A28" s="181"/>
      <c r="B28" s="368" t="s">
        <v>56</v>
      </c>
      <c r="C28" s="376"/>
      <c r="E28" s="21"/>
      <c r="F28" s="21"/>
      <c r="G28" s="256"/>
    </row>
    <row r="29" spans="1:10" s="25" customFormat="1">
      <c r="A29" s="181"/>
      <c r="B29" s="368" t="s">
        <v>161</v>
      </c>
      <c r="C29" s="376"/>
      <c r="E29" s="44"/>
    </row>
    <row r="30" spans="1:10" s="21" customFormat="1">
      <c r="A30" s="120"/>
      <c r="B30" s="16"/>
      <c r="G30" s="16"/>
      <c r="J30" s="256"/>
    </row>
    <row r="31" spans="1:10" s="25" customFormat="1" ht="18">
      <c r="A31" s="117" t="s">
        <v>266</v>
      </c>
    </row>
    <row r="32" spans="1:10" s="25" customFormat="1">
      <c r="A32" s="181"/>
    </row>
    <row r="33" spans="1:19" s="85" customFormat="1" ht="25.5">
      <c r="A33" s="182"/>
      <c r="B33" s="321" t="s">
        <v>198</v>
      </c>
      <c r="C33" s="330" t="s">
        <v>265</v>
      </c>
      <c r="D33" s="86"/>
      <c r="E33" s="21"/>
      <c r="F33" s="21"/>
      <c r="G33" s="86"/>
      <c r="H33" s="86"/>
      <c r="I33" s="95"/>
      <c r="J33" s="94"/>
      <c r="K33" s="94"/>
      <c r="L33" s="94"/>
      <c r="M33" s="94"/>
      <c r="N33" s="94"/>
      <c r="O33" s="94"/>
      <c r="P33" s="94"/>
      <c r="Q33" s="94"/>
      <c r="R33" s="94"/>
      <c r="S33" s="94"/>
    </row>
    <row r="34" spans="1:19" s="85" customFormat="1">
      <c r="A34" s="182"/>
      <c r="B34" s="331" t="s">
        <v>125</v>
      </c>
      <c r="C34" s="330" t="s">
        <v>103</v>
      </c>
      <c r="D34" s="86"/>
      <c r="E34" s="21"/>
      <c r="F34" s="21"/>
      <c r="G34" s="86"/>
      <c r="H34" s="86"/>
      <c r="I34" s="95"/>
      <c r="J34" s="94"/>
      <c r="K34" s="94"/>
      <c r="L34" s="94"/>
      <c r="M34" s="94"/>
      <c r="N34" s="94"/>
      <c r="O34" s="94"/>
      <c r="P34" s="94"/>
      <c r="Q34" s="94"/>
      <c r="R34" s="94"/>
      <c r="S34" s="94"/>
    </row>
    <row r="35" spans="1:19" s="85" customFormat="1">
      <c r="A35" s="182"/>
      <c r="B35" s="96" t="s">
        <v>151</v>
      </c>
      <c r="C35" s="259"/>
      <c r="D35" s="86"/>
      <c r="E35" s="21"/>
      <c r="F35" s="21"/>
      <c r="G35" s="86"/>
      <c r="H35" s="86"/>
      <c r="I35" s="95"/>
      <c r="J35" s="94"/>
      <c r="K35" s="94"/>
      <c r="L35" s="94"/>
      <c r="M35" s="94"/>
      <c r="N35" s="94"/>
      <c r="O35" s="94"/>
      <c r="P35" s="94"/>
      <c r="Q35" s="94"/>
      <c r="R35" s="94"/>
      <c r="S35" s="94"/>
    </row>
    <row r="36" spans="1:19" s="85" customFormat="1">
      <c r="A36" s="182"/>
      <c r="B36" s="368" t="s">
        <v>267</v>
      </c>
      <c r="C36" s="376"/>
      <c r="D36" s="277"/>
      <c r="E36" s="21"/>
      <c r="F36" s="21"/>
      <c r="G36" s="86"/>
      <c r="H36" s="86"/>
      <c r="I36" s="95"/>
      <c r="J36" s="94"/>
      <c r="K36" s="94"/>
      <c r="L36" s="94"/>
      <c r="M36" s="94"/>
      <c r="N36" s="94"/>
      <c r="O36" s="94"/>
      <c r="P36" s="94"/>
      <c r="Q36" s="94"/>
      <c r="R36" s="94"/>
      <c r="S36" s="94"/>
    </row>
    <row r="37" spans="1:19" s="85" customFormat="1">
      <c r="A37" s="182"/>
      <c r="B37" s="368" t="s">
        <v>268</v>
      </c>
      <c r="C37" s="376"/>
      <c r="D37" s="86"/>
      <c r="E37" s="21"/>
      <c r="F37" s="21"/>
      <c r="G37" s="86"/>
      <c r="H37" s="86"/>
      <c r="I37" s="95"/>
      <c r="J37" s="94"/>
      <c r="K37" s="94"/>
      <c r="L37" s="94"/>
      <c r="M37" s="94"/>
      <c r="N37" s="94"/>
      <c r="O37" s="94"/>
      <c r="P37" s="94"/>
      <c r="Q37" s="94"/>
      <c r="R37" s="94"/>
      <c r="S37" s="94"/>
    </row>
    <row r="38" spans="1:19" s="85" customFormat="1">
      <c r="A38" s="182"/>
      <c r="B38" s="96" t="s">
        <v>269</v>
      </c>
      <c r="C38" s="259"/>
      <c r="D38" s="86"/>
      <c r="E38" s="21"/>
      <c r="F38" s="21"/>
      <c r="G38" s="86"/>
      <c r="H38" s="86"/>
      <c r="I38" s="95"/>
      <c r="J38" s="94"/>
      <c r="K38" s="94"/>
      <c r="L38" s="94"/>
      <c r="M38" s="94"/>
      <c r="N38" s="94"/>
      <c r="O38" s="94"/>
      <c r="P38" s="94"/>
      <c r="Q38" s="94"/>
      <c r="R38" s="94"/>
      <c r="S38" s="94"/>
    </row>
    <row r="39" spans="1:19" s="25" customFormat="1">
      <c r="A39" s="181"/>
      <c r="B39" s="368" t="s">
        <v>4</v>
      </c>
      <c r="C39" s="376"/>
      <c r="D39" s="21"/>
      <c r="E39" s="21"/>
    </row>
    <row r="40" spans="1:19" s="25" customFormat="1">
      <c r="A40" s="181"/>
      <c r="B40" s="368" t="s">
        <v>5</v>
      </c>
      <c r="C40" s="376"/>
      <c r="D40" s="21"/>
      <c r="E40" s="21"/>
    </row>
    <row r="41" spans="1:19" s="85" customFormat="1">
      <c r="A41" s="182"/>
      <c r="B41" s="96" t="s">
        <v>270</v>
      </c>
      <c r="C41" s="259"/>
      <c r="D41" s="86"/>
      <c r="E41" s="21"/>
      <c r="F41" s="86"/>
      <c r="G41" s="95"/>
      <c r="H41" s="94"/>
      <c r="I41" s="94"/>
      <c r="J41" s="94"/>
      <c r="K41" s="94"/>
      <c r="L41" s="94"/>
      <c r="M41" s="94"/>
      <c r="N41" s="94"/>
      <c r="O41" s="94"/>
      <c r="P41" s="94"/>
      <c r="Q41" s="94"/>
    </row>
    <row r="42" spans="1:19" s="85" customFormat="1">
      <c r="A42" s="182"/>
      <c r="B42" s="368" t="s">
        <v>116</v>
      </c>
      <c r="C42" s="376"/>
      <c r="D42" s="86"/>
      <c r="E42" s="21"/>
      <c r="F42" s="86"/>
      <c r="G42" s="95"/>
      <c r="H42" s="94"/>
      <c r="I42" s="94"/>
      <c r="J42" s="94"/>
      <c r="K42" s="94"/>
      <c r="L42" s="94"/>
      <c r="M42" s="94"/>
      <c r="N42" s="94"/>
      <c r="O42" s="94"/>
      <c r="P42" s="94"/>
      <c r="Q42" s="94"/>
    </row>
    <row r="43" spans="1:19" s="85" customFormat="1">
      <c r="A43" s="182"/>
      <c r="B43" s="368" t="s">
        <v>117</v>
      </c>
      <c r="C43" s="376"/>
      <c r="D43" s="86"/>
      <c r="E43" s="21"/>
      <c r="F43" s="86"/>
      <c r="G43" s="95"/>
      <c r="H43" s="94"/>
      <c r="I43" s="94"/>
      <c r="J43" s="94"/>
      <c r="K43" s="94"/>
      <c r="L43" s="94"/>
      <c r="M43" s="94"/>
      <c r="N43" s="94"/>
      <c r="O43" s="94"/>
      <c r="P43" s="94"/>
      <c r="Q43" s="94"/>
    </row>
    <row r="44" spans="1:19" s="85" customFormat="1">
      <c r="A44" s="182"/>
      <c r="B44" s="368" t="s">
        <v>118</v>
      </c>
      <c r="C44" s="376"/>
      <c r="D44" s="86"/>
      <c r="E44" s="21"/>
      <c r="F44" s="86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</row>
    <row r="45" spans="1:19" s="85" customFormat="1">
      <c r="A45" s="182"/>
      <c r="B45" s="368" t="s">
        <v>119</v>
      </c>
      <c r="C45" s="376"/>
      <c r="D45" s="86"/>
      <c r="E45" s="21"/>
      <c r="F45" s="94"/>
      <c r="G45" s="94"/>
      <c r="H45" s="94"/>
      <c r="I45" s="94"/>
      <c r="J45" s="94"/>
      <c r="K45" s="94"/>
      <c r="L45" s="94"/>
    </row>
    <row r="46" spans="1:19" s="85" customFormat="1">
      <c r="A46" s="182"/>
      <c r="B46" s="96" t="s">
        <v>271</v>
      </c>
      <c r="C46" s="124"/>
      <c r="D46" s="86"/>
      <c r="E46" s="21"/>
      <c r="F46" s="86"/>
      <c r="G46" s="95"/>
      <c r="H46" s="94"/>
      <c r="I46" s="94"/>
      <c r="J46" s="94"/>
      <c r="K46" s="94"/>
      <c r="L46" s="94"/>
      <c r="M46" s="94"/>
      <c r="N46" s="94"/>
      <c r="O46" s="94"/>
      <c r="P46" s="94"/>
      <c r="Q46" s="94"/>
    </row>
    <row r="47" spans="1:19" s="85" customFormat="1">
      <c r="A47" s="182"/>
      <c r="B47" s="368" t="s">
        <v>120</v>
      </c>
      <c r="C47" s="376"/>
      <c r="D47" s="86"/>
      <c r="E47" s="21"/>
      <c r="F47" s="86"/>
      <c r="G47" s="95"/>
      <c r="H47" s="94"/>
      <c r="I47" s="94"/>
      <c r="J47" s="94"/>
      <c r="K47" s="94"/>
      <c r="L47" s="94"/>
      <c r="M47" s="94"/>
      <c r="N47" s="94"/>
      <c r="O47" s="94"/>
      <c r="P47" s="94"/>
      <c r="Q47" s="94"/>
    </row>
    <row r="48" spans="1:19" s="85" customFormat="1">
      <c r="A48" s="182"/>
      <c r="B48" s="368" t="s">
        <v>121</v>
      </c>
      <c r="C48" s="376"/>
      <c r="D48" s="86"/>
      <c r="E48" s="21"/>
      <c r="F48" s="86"/>
      <c r="G48" s="95"/>
      <c r="H48" s="94"/>
      <c r="I48" s="94"/>
      <c r="J48" s="94"/>
      <c r="K48" s="94"/>
      <c r="L48" s="94"/>
      <c r="M48" s="94"/>
      <c r="N48" s="94"/>
      <c r="O48" s="94"/>
      <c r="P48" s="94"/>
      <c r="Q48" s="94"/>
    </row>
    <row r="49" spans="1:25" s="85" customFormat="1">
      <c r="A49" s="182"/>
      <c r="B49" s="368" t="s">
        <v>23</v>
      </c>
      <c r="C49" s="376"/>
      <c r="D49" s="86"/>
      <c r="E49" s="21"/>
      <c r="F49" s="86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</row>
    <row r="50" spans="1:25" s="85" customFormat="1">
      <c r="A50" s="182"/>
      <c r="B50" s="368" t="s">
        <v>24</v>
      </c>
      <c r="C50" s="376"/>
      <c r="D50" s="86"/>
      <c r="E50" s="21"/>
      <c r="F50" s="86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</row>
    <row r="51" spans="1:25" s="85" customFormat="1">
      <c r="A51" s="182"/>
      <c r="B51" s="368" t="s">
        <v>33</v>
      </c>
      <c r="C51" s="376"/>
      <c r="D51" s="86"/>
      <c r="E51" s="21"/>
      <c r="F51" s="21"/>
      <c r="G51" s="86"/>
      <c r="H51" s="86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</row>
    <row r="52" spans="1:25" s="85" customFormat="1" hidden="1">
      <c r="A52" s="182"/>
      <c r="B52" s="96" t="s">
        <v>272</v>
      </c>
      <c r="C52" s="259"/>
      <c r="D52" s="86"/>
      <c r="E52" s="21"/>
      <c r="F52" s="21"/>
      <c r="G52" s="86"/>
      <c r="H52" s="86"/>
      <c r="I52" s="95"/>
      <c r="J52" s="94"/>
      <c r="K52" s="94"/>
      <c r="L52" s="94"/>
      <c r="M52" s="94"/>
      <c r="N52" s="94"/>
      <c r="O52" s="94"/>
      <c r="P52" s="94"/>
      <c r="Q52" s="94"/>
      <c r="R52" s="94"/>
      <c r="S52" s="94"/>
    </row>
    <row r="53" spans="1:25" s="85" customFormat="1" hidden="1">
      <c r="A53" s="182"/>
      <c r="B53" s="368" t="e">
        <f>#REF!</f>
        <v>#REF!</v>
      </c>
      <c r="C53" s="376">
        <v>0.03</v>
      </c>
      <c r="D53" s="86"/>
      <c r="E53" s="21"/>
      <c r="F53" s="21"/>
      <c r="G53" s="86"/>
      <c r="H53" s="86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</row>
    <row r="54" spans="1:25" s="85" customFormat="1" hidden="1">
      <c r="A54" s="182"/>
      <c r="B54" s="368" t="e">
        <f>#REF!</f>
        <v>#REF!</v>
      </c>
      <c r="C54" s="376">
        <v>0.03</v>
      </c>
      <c r="D54" s="86"/>
      <c r="E54" s="21"/>
      <c r="F54" s="21"/>
      <c r="G54" s="86"/>
      <c r="H54" s="86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</row>
    <row r="55" spans="1:25" s="85" customFormat="1" hidden="1">
      <c r="A55" s="182"/>
      <c r="B55" s="368" t="e">
        <f>#REF!</f>
        <v>#REF!</v>
      </c>
      <c r="C55" s="376">
        <v>0.03</v>
      </c>
      <c r="D55" s="86"/>
      <c r="E55" s="21"/>
      <c r="F55" s="21"/>
      <c r="G55" s="86"/>
      <c r="H55" s="86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</row>
    <row r="56" spans="1:25" s="85" customFormat="1" hidden="1">
      <c r="A56" s="182"/>
      <c r="B56" s="368" t="e">
        <f>#REF!</f>
        <v>#REF!</v>
      </c>
      <c r="C56" s="376">
        <v>0.03</v>
      </c>
      <c r="D56" s="86"/>
      <c r="E56" s="21"/>
      <c r="F56" s="21"/>
      <c r="G56" s="86"/>
      <c r="H56" s="86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</row>
    <row r="57" spans="1:25" s="85" customFormat="1">
      <c r="A57" s="182"/>
      <c r="B57" s="52"/>
      <c r="C57" s="258"/>
      <c r="D57" s="86"/>
      <c r="E57" s="21"/>
      <c r="F57" s="21"/>
      <c r="G57" s="86"/>
      <c r="H57" s="86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</row>
    <row r="58" spans="1:25" s="25" customFormat="1">
      <c r="A58" s="181"/>
      <c r="E58" s="44"/>
      <c r="F58" s="44"/>
      <c r="H58" s="15"/>
      <c r="I58" s="21"/>
      <c r="J58" s="256"/>
      <c r="K58" s="256"/>
      <c r="L58" s="21"/>
      <c r="Q58" s="44"/>
    </row>
    <row r="59" spans="1:25" s="25" customFormat="1">
      <c r="A59" s="181"/>
      <c r="E59" s="44"/>
      <c r="F59" s="44"/>
      <c r="H59" s="15"/>
      <c r="J59" s="44"/>
      <c r="K59" s="44"/>
      <c r="Q59" s="44"/>
    </row>
    <row r="60" spans="1:25" s="25" customFormat="1" ht="18">
      <c r="A60" s="117" t="s">
        <v>273</v>
      </c>
    </row>
    <row r="61" spans="1:25" s="25" customFormat="1">
      <c r="A61" s="183"/>
      <c r="D61" s="274"/>
      <c r="H61" s="16"/>
      <c r="I61" s="16"/>
    </row>
    <row r="62" spans="1:25" s="85" customFormat="1">
      <c r="A62" s="182"/>
      <c r="B62" s="332" t="s">
        <v>274</v>
      </c>
      <c r="C62" s="332" t="s">
        <v>422</v>
      </c>
      <c r="D62" s="332" t="s">
        <v>0</v>
      </c>
      <c r="E62" s="332" t="s">
        <v>246</v>
      </c>
      <c r="F62" s="332" t="s">
        <v>423</v>
      </c>
      <c r="I62" s="101"/>
      <c r="J62" s="101"/>
      <c r="K62" s="101"/>
      <c r="L62" s="101"/>
      <c r="M62" s="86"/>
      <c r="N62" s="86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s="85" customFormat="1">
      <c r="A63" s="182"/>
      <c r="B63" s="99" t="s">
        <v>275</v>
      </c>
      <c r="C63" s="402"/>
      <c r="D63" s="429" t="s">
        <v>281</v>
      </c>
      <c r="E63" s="402"/>
      <c r="F63" s="430">
        <f>C63*12</f>
        <v>0</v>
      </c>
      <c r="G63" s="278"/>
      <c r="I63" s="100"/>
      <c r="J63" s="100"/>
      <c r="K63" s="100"/>
      <c r="L63" s="100"/>
      <c r="M63" s="86"/>
      <c r="N63" s="86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</row>
    <row r="64" spans="1:25" s="85" customFormat="1">
      <c r="A64" s="182"/>
      <c r="B64" s="99" t="s">
        <v>276</v>
      </c>
      <c r="C64" s="402"/>
      <c r="D64" s="429" t="s">
        <v>281</v>
      </c>
      <c r="E64" s="402"/>
      <c r="F64" s="430">
        <f>C64*12</f>
        <v>0</v>
      </c>
      <c r="I64" s="100"/>
      <c r="J64" s="100"/>
      <c r="K64" s="100"/>
      <c r="L64" s="100"/>
      <c r="M64" s="86"/>
      <c r="N64" s="86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</row>
    <row r="65" spans="1:26" s="85" customFormat="1">
      <c r="A65" s="182"/>
      <c r="B65" s="96" t="s">
        <v>277</v>
      </c>
      <c r="C65" s="88"/>
      <c r="D65" s="114"/>
      <c r="E65" s="88"/>
      <c r="F65" s="89" t="e">
        <f>SUMPRODUCT(F63:F64,E63:E64)/SUM(E63:E64)</f>
        <v>#DIV/0!</v>
      </c>
      <c r="I65" s="100"/>
      <c r="J65" s="100"/>
      <c r="K65" s="100"/>
      <c r="L65" s="100"/>
      <c r="M65" s="86"/>
      <c r="N65" s="86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</row>
    <row r="66" spans="1:26" s="85" customFormat="1">
      <c r="A66" s="182"/>
      <c r="J66" s="100"/>
      <c r="K66" s="100"/>
      <c r="L66" s="100"/>
      <c r="M66" s="100"/>
      <c r="N66" s="86"/>
      <c r="O66" s="86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</row>
    <row r="67" spans="1:26" s="85" customFormat="1">
      <c r="A67" s="182"/>
      <c r="B67" s="332" t="s">
        <v>278</v>
      </c>
      <c r="C67" s="332" t="s">
        <v>279</v>
      </c>
      <c r="D67" s="332" t="s">
        <v>280</v>
      </c>
      <c r="E67" s="332" t="s">
        <v>0</v>
      </c>
      <c r="F67" s="332" t="s">
        <v>424</v>
      </c>
      <c r="G67" s="332" t="s">
        <v>425</v>
      </c>
      <c r="J67" s="100"/>
      <c r="L67" s="100"/>
      <c r="M67" s="100"/>
      <c r="N67" s="86"/>
      <c r="O67" s="86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</row>
    <row r="68" spans="1:26" s="85" customFormat="1">
      <c r="A68" s="305"/>
      <c r="B68" s="430"/>
      <c r="C68" s="431" t="s">
        <v>225</v>
      </c>
      <c r="D68" s="402"/>
      <c r="E68" s="429" t="s">
        <v>83</v>
      </c>
      <c r="F68" s="403"/>
      <c r="G68" s="88">
        <f>F68*12</f>
        <v>0</v>
      </c>
      <c r="H68" s="307"/>
      <c r="J68" s="100"/>
      <c r="L68" s="133"/>
      <c r="M68" s="86"/>
      <c r="N68" s="86"/>
      <c r="O68" s="86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</row>
    <row r="69" spans="1:26" s="85" customFormat="1">
      <c r="A69" s="182"/>
      <c r="B69" s="430"/>
      <c r="C69" s="431" t="s">
        <v>60</v>
      </c>
      <c r="D69" s="430"/>
      <c r="E69" s="431" t="s">
        <v>33</v>
      </c>
      <c r="F69" s="403"/>
      <c r="G69" s="88">
        <f>F69*12</f>
        <v>0</v>
      </c>
      <c r="H69" s="307"/>
      <c r="J69" s="100"/>
      <c r="L69" s="133"/>
      <c r="M69" s="86"/>
      <c r="N69" s="86"/>
      <c r="O69" s="86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</row>
    <row r="70" spans="1:26" s="85" customFormat="1">
      <c r="A70" s="182"/>
      <c r="B70" s="430"/>
      <c r="C70" s="431" t="s">
        <v>9</v>
      </c>
      <c r="D70" s="432"/>
      <c r="E70" s="431" t="s">
        <v>188</v>
      </c>
      <c r="F70" s="403"/>
      <c r="G70" s="88">
        <f>F70*12</f>
        <v>0</v>
      </c>
      <c r="H70" s="307"/>
      <c r="J70" s="100"/>
      <c r="L70" s="133"/>
      <c r="M70" s="86"/>
      <c r="N70" s="86"/>
      <c r="O70" s="86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</row>
    <row r="71" spans="1:26" s="85" customFormat="1">
      <c r="A71" s="182"/>
      <c r="B71" s="430"/>
      <c r="C71" s="431" t="s">
        <v>10</v>
      </c>
      <c r="D71" s="432"/>
      <c r="E71" s="431" t="s">
        <v>12</v>
      </c>
      <c r="F71" s="402"/>
      <c r="G71" s="88">
        <f>F71*12</f>
        <v>0</v>
      </c>
      <c r="H71" s="208"/>
      <c r="J71" s="100"/>
      <c r="L71" s="133"/>
      <c r="M71" s="86"/>
      <c r="N71" s="86"/>
      <c r="O71" s="86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</row>
    <row r="72" spans="1:26" s="25" customFormat="1">
      <c r="A72" s="181"/>
      <c r="B72" s="430"/>
      <c r="C72" s="431" t="s">
        <v>11</v>
      </c>
      <c r="D72" s="430"/>
      <c r="E72" s="431" t="s">
        <v>120</v>
      </c>
      <c r="F72" s="403"/>
      <c r="G72" s="88">
        <f>F72*12</f>
        <v>0</v>
      </c>
      <c r="H72" s="307"/>
      <c r="I72" s="85"/>
      <c r="J72" s="100"/>
    </row>
    <row r="73" spans="1:26" s="25" customFormat="1">
      <c r="A73" s="181"/>
      <c r="H73" s="307"/>
    </row>
    <row r="74" spans="1:26">
      <c r="B74" s="263"/>
      <c r="C74" s="264"/>
      <c r="D74" s="208"/>
    </row>
    <row r="75" spans="1:26">
      <c r="B75" s="263"/>
      <c r="C75" s="264"/>
      <c r="D75" s="208"/>
    </row>
    <row r="76" spans="1:26">
      <c r="B76" s="263"/>
      <c r="C76" s="264"/>
      <c r="D76" s="208"/>
    </row>
    <row r="77" spans="1:26">
      <c r="B77" s="263"/>
      <c r="C77" s="264"/>
      <c r="D77" s="208"/>
    </row>
    <row r="78" spans="1:26">
      <c r="B78" s="263"/>
      <c r="C78" s="264"/>
      <c r="D78" s="208"/>
    </row>
    <row r="79" spans="1:26">
      <c r="B79" s="263"/>
      <c r="C79" s="264"/>
      <c r="D79" s="208"/>
    </row>
    <row r="80" spans="1:26">
      <c r="B80" s="263"/>
      <c r="C80" s="264"/>
      <c r="D80" s="208"/>
    </row>
    <row r="81" spans="2:4">
      <c r="B81" s="263"/>
      <c r="C81" s="264"/>
      <c r="D81" s="208"/>
    </row>
    <row r="82" spans="2:4">
      <c r="B82" s="263"/>
      <c r="C82" s="264"/>
      <c r="D82" s="208"/>
    </row>
    <row r="83" spans="2:4">
      <c r="B83" s="263"/>
      <c r="C83" s="264"/>
      <c r="D83" s="208"/>
    </row>
    <row r="84" spans="2:4">
      <c r="B84" s="263"/>
      <c r="C84" s="264"/>
      <c r="D84" s="208"/>
    </row>
    <row r="85" spans="2:4">
      <c r="B85" s="263"/>
      <c r="C85" s="264"/>
      <c r="D85" s="208"/>
    </row>
    <row r="86" spans="2:4">
      <c r="B86" s="263"/>
      <c r="C86" s="264"/>
      <c r="D86" s="208"/>
    </row>
    <row r="87" spans="2:4">
      <c r="B87" s="263"/>
      <c r="C87" s="264"/>
      <c r="D87" s="208"/>
    </row>
    <row r="88" spans="2:4">
      <c r="B88" s="263"/>
      <c r="C88" s="264"/>
      <c r="D88" s="208"/>
    </row>
    <row r="89" spans="2:4">
      <c r="B89" s="263"/>
      <c r="C89" s="264"/>
      <c r="D89" s="208"/>
    </row>
    <row r="90" spans="2:4">
      <c r="B90" s="263"/>
      <c r="C90" s="264"/>
      <c r="D90" s="208"/>
    </row>
    <row r="91" spans="2:4">
      <c r="B91" s="263"/>
      <c r="C91" s="264"/>
      <c r="D91" s="208"/>
    </row>
    <row r="92" spans="2:4">
      <c r="B92" s="263"/>
      <c r="C92" s="264"/>
      <c r="D92" s="208"/>
    </row>
    <row r="93" spans="2:4">
      <c r="B93" s="263"/>
      <c r="C93" s="264"/>
      <c r="D93" s="208"/>
    </row>
    <row r="94" spans="2:4">
      <c r="B94" s="263"/>
      <c r="C94" s="264"/>
      <c r="D94" s="208"/>
    </row>
    <row r="95" spans="2:4">
      <c r="B95" s="263"/>
      <c r="C95" s="264"/>
      <c r="D95" s="208"/>
    </row>
    <row r="96" spans="2:4">
      <c r="B96" s="263"/>
      <c r="C96" s="264"/>
      <c r="D96" s="208"/>
    </row>
    <row r="97" spans="2:4">
      <c r="B97" s="263"/>
      <c r="C97" s="264"/>
      <c r="D97" s="208"/>
    </row>
    <row r="98" spans="2:4">
      <c r="B98" s="263"/>
      <c r="C98" s="264"/>
      <c r="D98" s="208"/>
    </row>
    <row r="99" spans="2:4">
      <c r="B99" s="263"/>
      <c r="C99" s="264"/>
      <c r="D99" s="208"/>
    </row>
    <row r="100" spans="2:4">
      <c r="B100" s="263"/>
      <c r="C100" s="264"/>
      <c r="D100" s="208"/>
    </row>
    <row r="101" spans="2:4">
      <c r="B101" s="263"/>
      <c r="C101" s="264"/>
      <c r="D101" s="208"/>
    </row>
    <row r="102" spans="2:4">
      <c r="B102" s="263"/>
      <c r="C102" s="264"/>
      <c r="D102" s="208"/>
    </row>
    <row r="103" spans="2:4">
      <c r="B103" s="263"/>
      <c r="C103" s="264"/>
      <c r="D103" s="208"/>
    </row>
    <row r="104" spans="2:4">
      <c r="B104" s="263"/>
      <c r="C104" s="264"/>
      <c r="D104" s="208"/>
    </row>
    <row r="105" spans="2:4">
      <c r="B105" s="263"/>
      <c r="C105" s="264"/>
      <c r="D105" s="208"/>
    </row>
    <row r="106" spans="2:4">
      <c r="B106" s="263"/>
      <c r="C106" s="264"/>
      <c r="D106" s="208"/>
    </row>
    <row r="107" spans="2:4">
      <c r="B107" s="263"/>
      <c r="C107" s="264"/>
      <c r="D107" s="208"/>
    </row>
    <row r="108" spans="2:4">
      <c r="B108" s="263"/>
      <c r="C108" s="264"/>
      <c r="D108" s="208"/>
    </row>
    <row r="109" spans="2:4">
      <c r="B109" s="263"/>
      <c r="C109" s="264"/>
      <c r="D109" s="208"/>
    </row>
    <row r="110" spans="2:4">
      <c r="B110" s="263"/>
      <c r="C110" s="264"/>
      <c r="D110" s="208"/>
    </row>
    <row r="111" spans="2:4">
      <c r="B111" s="263"/>
      <c r="C111" s="264"/>
      <c r="D111" s="208"/>
    </row>
    <row r="112" spans="2:4">
      <c r="B112" s="263"/>
      <c r="C112" s="264"/>
      <c r="D112" s="208"/>
    </row>
    <row r="113" spans="2:4">
      <c r="B113" s="263"/>
      <c r="C113" s="264"/>
      <c r="D113" s="208"/>
    </row>
    <row r="114" spans="2:4">
      <c r="B114" s="263"/>
      <c r="C114" s="264"/>
      <c r="D114" s="208"/>
    </row>
    <row r="115" spans="2:4">
      <c r="B115" s="263"/>
      <c r="C115" s="264"/>
      <c r="D115" s="208"/>
    </row>
    <row r="116" spans="2:4">
      <c r="B116" s="263"/>
      <c r="C116" s="264"/>
      <c r="D116" s="208"/>
    </row>
    <row r="117" spans="2:4">
      <c r="B117" s="263"/>
      <c r="C117" s="264"/>
      <c r="D117" s="208"/>
    </row>
    <row r="118" spans="2:4">
      <c r="B118" s="263"/>
      <c r="C118" s="264"/>
      <c r="D118" s="208"/>
    </row>
    <row r="119" spans="2:4">
      <c r="B119" s="263"/>
      <c r="C119" s="264"/>
      <c r="D119" s="208"/>
    </row>
    <row r="120" spans="2:4">
      <c r="B120" s="263"/>
      <c r="C120" s="264"/>
      <c r="D120" s="208"/>
    </row>
    <row r="121" spans="2:4">
      <c r="B121" s="263"/>
      <c r="C121" s="264"/>
      <c r="D121" s="208"/>
    </row>
    <row r="122" spans="2:4">
      <c r="B122" s="263"/>
      <c r="C122" s="264"/>
      <c r="D122" s="208"/>
    </row>
    <row r="123" spans="2:4">
      <c r="B123" s="263"/>
      <c r="C123" s="264"/>
      <c r="D123" s="208"/>
    </row>
    <row r="124" spans="2:4">
      <c r="B124" s="263"/>
      <c r="C124" s="264"/>
      <c r="D124" s="208"/>
    </row>
    <row r="125" spans="2:4">
      <c r="B125" s="263"/>
      <c r="C125" s="264"/>
      <c r="D125" s="208"/>
    </row>
    <row r="126" spans="2:4">
      <c r="B126" s="263"/>
      <c r="C126" s="264"/>
      <c r="D126" s="208"/>
    </row>
    <row r="127" spans="2:4">
      <c r="B127" s="263"/>
      <c r="C127" s="264"/>
      <c r="D127" s="208"/>
    </row>
    <row r="128" spans="2:4">
      <c r="B128" s="263"/>
      <c r="C128" s="264"/>
      <c r="D128" s="208"/>
    </row>
    <row r="129" spans="2:4">
      <c r="B129" s="263"/>
      <c r="C129" s="264"/>
      <c r="D129" s="208"/>
    </row>
    <row r="130" spans="2:4">
      <c r="B130" s="263"/>
      <c r="C130" s="264"/>
      <c r="D130" s="208"/>
    </row>
    <row r="131" spans="2:4">
      <c r="B131" s="263"/>
      <c r="C131" s="264"/>
      <c r="D131" s="208"/>
    </row>
    <row r="132" spans="2:4">
      <c r="B132" s="263"/>
      <c r="C132" s="264"/>
      <c r="D132" s="208"/>
    </row>
    <row r="133" spans="2:4">
      <c r="B133" s="263"/>
      <c r="C133" s="264"/>
      <c r="D133" s="208"/>
    </row>
    <row r="134" spans="2:4">
      <c r="B134" s="263"/>
      <c r="C134" s="264"/>
      <c r="D134" s="208"/>
    </row>
    <row r="135" spans="2:4">
      <c r="B135" s="263"/>
      <c r="C135" s="264"/>
      <c r="D135" s="208"/>
    </row>
    <row r="136" spans="2:4">
      <c r="B136" s="263"/>
      <c r="C136" s="264"/>
      <c r="D136" s="208"/>
    </row>
    <row r="137" spans="2:4">
      <c r="B137" s="263"/>
      <c r="C137" s="264"/>
      <c r="D137" s="208"/>
    </row>
    <row r="138" spans="2:4">
      <c r="B138" s="263"/>
      <c r="C138" s="264"/>
      <c r="D138" s="208"/>
    </row>
    <row r="139" spans="2:4">
      <c r="B139" s="263"/>
      <c r="C139" s="264"/>
      <c r="D139" s="208"/>
    </row>
    <row r="140" spans="2:4">
      <c r="B140" s="263"/>
      <c r="C140" s="264"/>
      <c r="D140" s="208"/>
    </row>
    <row r="141" spans="2:4">
      <c r="B141" s="263"/>
      <c r="C141" s="264"/>
      <c r="D141" s="208"/>
    </row>
    <row r="142" spans="2:4">
      <c r="B142" s="263"/>
      <c r="C142" s="264"/>
      <c r="D142" s="208"/>
    </row>
    <row r="143" spans="2:4">
      <c r="B143" s="263"/>
      <c r="C143" s="264"/>
      <c r="D143" s="208"/>
    </row>
    <row r="144" spans="2:4">
      <c r="B144" s="263"/>
      <c r="C144" s="264"/>
      <c r="D144" s="208"/>
    </row>
    <row r="145" spans="2:4">
      <c r="B145" s="263"/>
      <c r="C145" s="264"/>
      <c r="D145" s="208"/>
    </row>
    <row r="146" spans="2:4">
      <c r="B146" s="263"/>
      <c r="C146" s="264"/>
      <c r="D146" s="208"/>
    </row>
    <row r="147" spans="2:4">
      <c r="B147" s="263"/>
      <c r="C147" s="264"/>
      <c r="D147" s="208"/>
    </row>
    <row r="148" spans="2:4">
      <c r="B148" s="263"/>
      <c r="C148" s="264"/>
      <c r="D148" s="208"/>
    </row>
    <row r="149" spans="2:4">
      <c r="B149" s="263"/>
      <c r="C149" s="264"/>
      <c r="D149" s="208"/>
    </row>
    <row r="150" spans="2:4">
      <c r="B150" s="263"/>
      <c r="C150" s="264"/>
      <c r="D150" s="208"/>
    </row>
    <row r="151" spans="2:4">
      <c r="B151" s="263"/>
      <c r="C151" s="264"/>
      <c r="D151" s="208"/>
    </row>
    <row r="152" spans="2:4">
      <c r="B152" s="263"/>
      <c r="C152" s="264"/>
      <c r="D152" s="208"/>
    </row>
    <row r="153" spans="2:4">
      <c r="B153" s="263"/>
      <c r="C153" s="264"/>
      <c r="D153" s="208"/>
    </row>
    <row r="154" spans="2:4">
      <c r="B154" s="263"/>
      <c r="C154" s="264"/>
      <c r="D154" s="208"/>
    </row>
    <row r="155" spans="2:4">
      <c r="B155" s="263"/>
      <c r="C155" s="264"/>
      <c r="D155" s="208"/>
    </row>
    <row r="156" spans="2:4">
      <c r="B156" s="263"/>
      <c r="C156" s="264"/>
      <c r="D156" s="208"/>
    </row>
    <row r="157" spans="2:4">
      <c r="B157" s="263"/>
      <c r="C157" s="264"/>
      <c r="D157" s="208"/>
    </row>
    <row r="158" spans="2:4">
      <c r="B158" s="263"/>
      <c r="C158" s="264"/>
      <c r="D158" s="208"/>
    </row>
    <row r="159" spans="2:4">
      <c r="B159" s="263"/>
      <c r="C159" s="264"/>
      <c r="D159" s="208"/>
    </row>
    <row r="160" spans="2:4">
      <c r="B160" s="263"/>
      <c r="C160" s="264"/>
      <c r="D160" s="208"/>
    </row>
    <row r="161" spans="2:4">
      <c r="B161" s="263"/>
      <c r="C161" s="264"/>
      <c r="D161" s="208"/>
    </row>
    <row r="162" spans="2:4">
      <c r="B162" s="263"/>
      <c r="C162" s="264"/>
      <c r="D162" s="208"/>
    </row>
    <row r="163" spans="2:4">
      <c r="B163" s="263"/>
      <c r="C163" s="264"/>
      <c r="D163" s="208"/>
    </row>
    <row r="164" spans="2:4">
      <c r="B164" s="263"/>
      <c r="C164" s="264"/>
      <c r="D164" s="208"/>
    </row>
    <row r="165" spans="2:4">
      <c r="B165" s="263"/>
      <c r="C165" s="264"/>
      <c r="D165" s="208"/>
    </row>
    <row r="166" spans="2:4">
      <c r="B166" s="263"/>
      <c r="C166" s="264"/>
      <c r="D166" s="208"/>
    </row>
    <row r="167" spans="2:4">
      <c r="B167" s="263"/>
      <c r="C167" s="264"/>
      <c r="D167" s="208"/>
    </row>
    <row r="168" spans="2:4">
      <c r="B168" s="263"/>
      <c r="C168" s="264"/>
      <c r="D168" s="208"/>
    </row>
    <row r="169" spans="2:4">
      <c r="B169" s="263"/>
      <c r="C169" s="264"/>
      <c r="D169" s="208"/>
    </row>
    <row r="170" spans="2:4">
      <c r="B170" s="263"/>
      <c r="C170" s="264"/>
      <c r="D170" s="208"/>
    </row>
    <row r="171" spans="2:4">
      <c r="B171" s="263"/>
      <c r="C171" s="264"/>
      <c r="D171" s="208"/>
    </row>
    <row r="172" spans="2:4">
      <c r="B172" s="263"/>
      <c r="C172" s="264"/>
      <c r="D172" s="208"/>
    </row>
    <row r="173" spans="2:4">
      <c r="B173" s="263"/>
      <c r="C173" s="264"/>
      <c r="D173" s="208"/>
    </row>
    <row r="174" spans="2:4">
      <c r="B174" s="263"/>
      <c r="C174" s="264"/>
      <c r="D174" s="208"/>
    </row>
    <row r="175" spans="2:4">
      <c r="B175" s="263"/>
      <c r="C175" s="264"/>
      <c r="D175" s="208"/>
    </row>
    <row r="176" spans="2:4">
      <c r="B176" s="263"/>
      <c r="C176" s="264"/>
      <c r="D176" s="208"/>
    </row>
    <row r="177" spans="2:4">
      <c r="B177" s="263"/>
      <c r="C177" s="264"/>
      <c r="D177" s="208"/>
    </row>
    <row r="178" spans="2:4">
      <c r="B178" s="263"/>
      <c r="C178" s="264"/>
      <c r="D178" s="208"/>
    </row>
    <row r="179" spans="2:4">
      <c r="B179" s="263"/>
      <c r="C179" s="264"/>
      <c r="D179" s="208"/>
    </row>
    <row r="180" spans="2:4">
      <c r="B180" s="263"/>
      <c r="C180" s="264"/>
      <c r="D180" s="208"/>
    </row>
    <row r="181" spans="2:4">
      <c r="B181" s="263"/>
      <c r="C181" s="264"/>
      <c r="D181" s="208"/>
    </row>
    <row r="182" spans="2:4">
      <c r="B182" s="263"/>
      <c r="C182" s="264"/>
      <c r="D182" s="208"/>
    </row>
    <row r="183" spans="2:4">
      <c r="B183" s="263"/>
      <c r="C183" s="264"/>
      <c r="D183" s="208"/>
    </row>
    <row r="184" spans="2:4">
      <c r="B184" s="263"/>
      <c r="C184" s="264"/>
      <c r="D184" s="208"/>
    </row>
    <row r="185" spans="2:4">
      <c r="B185" s="263"/>
      <c r="C185" s="264"/>
      <c r="D185" s="208"/>
    </row>
    <row r="186" spans="2:4">
      <c r="B186" s="263"/>
      <c r="C186" s="264"/>
      <c r="D186" s="208"/>
    </row>
    <row r="187" spans="2:4">
      <c r="B187" s="263"/>
      <c r="C187" s="264"/>
      <c r="D187" s="208"/>
    </row>
    <row r="188" spans="2:4">
      <c r="B188" s="263"/>
      <c r="C188" s="264"/>
      <c r="D188" s="208"/>
    </row>
    <row r="189" spans="2:4">
      <c r="B189" s="263"/>
      <c r="C189" s="264"/>
      <c r="D189" s="208"/>
    </row>
    <row r="190" spans="2:4">
      <c r="B190" s="263"/>
      <c r="C190" s="264"/>
      <c r="D190" s="208"/>
    </row>
    <row r="191" spans="2:4">
      <c r="B191" s="263"/>
      <c r="C191" s="264"/>
      <c r="D191" s="208"/>
    </row>
    <row r="192" spans="2:4">
      <c r="B192" s="263"/>
      <c r="C192" s="264"/>
      <c r="D192" s="208"/>
    </row>
    <row r="193" spans="2:4">
      <c r="B193" s="263"/>
      <c r="C193" s="264"/>
      <c r="D193" s="208"/>
    </row>
    <row r="194" spans="2:4">
      <c r="B194" s="263"/>
      <c r="C194" s="264"/>
      <c r="D194" s="208"/>
    </row>
    <row r="195" spans="2:4">
      <c r="B195" s="263"/>
      <c r="C195" s="264"/>
      <c r="D195" s="208"/>
    </row>
    <row r="196" spans="2:4">
      <c r="B196" s="263"/>
      <c r="C196" s="264"/>
      <c r="D196" s="208"/>
    </row>
    <row r="197" spans="2:4">
      <c r="B197" s="263"/>
      <c r="C197" s="264"/>
      <c r="D197" s="208"/>
    </row>
    <row r="198" spans="2:4">
      <c r="B198" s="263"/>
      <c r="C198" s="264"/>
      <c r="D198" s="208"/>
    </row>
    <row r="199" spans="2:4">
      <c r="B199" s="263"/>
      <c r="C199" s="264"/>
      <c r="D199" s="208"/>
    </row>
    <row r="200" spans="2:4">
      <c r="B200" s="263"/>
      <c r="C200" s="264"/>
      <c r="D200" s="208"/>
    </row>
    <row r="201" spans="2:4">
      <c r="B201" s="263"/>
      <c r="C201" s="264"/>
      <c r="D201" s="208"/>
    </row>
    <row r="202" spans="2:4">
      <c r="B202" s="263"/>
      <c r="C202" s="264"/>
      <c r="D202" s="208"/>
    </row>
    <row r="203" spans="2:4">
      <c r="B203" s="263"/>
      <c r="C203" s="264"/>
      <c r="D203" s="208"/>
    </row>
    <row r="204" spans="2:4">
      <c r="B204" s="263"/>
      <c r="C204" s="264"/>
      <c r="D204" s="208"/>
    </row>
    <row r="205" spans="2:4">
      <c r="B205" s="263"/>
      <c r="C205" s="264"/>
      <c r="D205" s="208"/>
    </row>
    <row r="206" spans="2:4">
      <c r="B206" s="263"/>
      <c r="C206" s="264"/>
      <c r="D206" s="208"/>
    </row>
    <row r="207" spans="2:4">
      <c r="B207" s="263"/>
      <c r="C207" s="264"/>
      <c r="D207" s="208"/>
    </row>
    <row r="208" spans="2:4">
      <c r="B208" s="263"/>
      <c r="C208" s="264"/>
      <c r="D208" s="208"/>
    </row>
    <row r="209" spans="2:4">
      <c r="B209" s="263"/>
      <c r="C209" s="264"/>
      <c r="D209" s="208"/>
    </row>
    <row r="210" spans="2:4">
      <c r="B210" s="263"/>
      <c r="C210" s="264"/>
      <c r="D210" s="208"/>
    </row>
    <row r="211" spans="2:4">
      <c r="B211" s="263"/>
      <c r="C211" s="264"/>
      <c r="D211" s="208"/>
    </row>
    <row r="212" spans="2:4">
      <c r="B212" s="263"/>
      <c r="C212" s="264"/>
      <c r="D212" s="208"/>
    </row>
    <row r="213" spans="2:4">
      <c r="B213" s="263"/>
      <c r="C213" s="264"/>
      <c r="D213" s="208"/>
    </row>
    <row r="214" spans="2:4">
      <c r="B214" s="263"/>
      <c r="C214" s="264"/>
      <c r="D214" s="208"/>
    </row>
    <row r="215" spans="2:4">
      <c r="B215" s="263"/>
      <c r="C215" s="264"/>
      <c r="D215" s="208"/>
    </row>
    <row r="216" spans="2:4">
      <c r="B216" s="263"/>
      <c r="C216" s="264"/>
      <c r="D216" s="208"/>
    </row>
    <row r="217" spans="2:4">
      <c r="B217" s="263"/>
      <c r="C217" s="264"/>
      <c r="D217" s="208"/>
    </row>
    <row r="218" spans="2:4">
      <c r="B218" s="263"/>
      <c r="C218" s="264"/>
      <c r="D218" s="208"/>
    </row>
    <row r="219" spans="2:4">
      <c r="B219" s="263"/>
      <c r="C219" s="264"/>
      <c r="D219" s="208"/>
    </row>
    <row r="220" spans="2:4">
      <c r="B220" s="263"/>
      <c r="C220" s="264"/>
      <c r="D220" s="208"/>
    </row>
    <row r="221" spans="2:4">
      <c r="B221" s="263"/>
      <c r="C221" s="264"/>
      <c r="D221" s="208"/>
    </row>
    <row r="222" spans="2:4">
      <c r="B222" s="263"/>
      <c r="C222" s="264"/>
      <c r="D222" s="208"/>
    </row>
    <row r="223" spans="2:4">
      <c r="B223" s="263"/>
      <c r="C223" s="264"/>
      <c r="D223" s="208"/>
    </row>
    <row r="224" spans="2:4">
      <c r="B224" s="263"/>
      <c r="C224" s="264"/>
      <c r="D224" s="208"/>
    </row>
    <row r="225" spans="2:4">
      <c r="B225" s="263"/>
      <c r="C225" s="264"/>
      <c r="D225" s="208"/>
    </row>
    <row r="226" spans="2:4">
      <c r="B226" s="263"/>
      <c r="C226" s="264"/>
      <c r="D226" s="208"/>
    </row>
    <row r="227" spans="2:4">
      <c r="B227" s="263"/>
      <c r="C227" s="264"/>
      <c r="D227" s="208"/>
    </row>
    <row r="228" spans="2:4">
      <c r="B228" s="263"/>
      <c r="C228" s="264"/>
      <c r="D228" s="208"/>
    </row>
    <row r="229" spans="2:4">
      <c r="B229" s="263"/>
      <c r="C229" s="264"/>
      <c r="D229" s="208"/>
    </row>
    <row r="230" spans="2:4">
      <c r="B230" s="263"/>
      <c r="C230" s="264"/>
      <c r="D230" s="208"/>
    </row>
    <row r="231" spans="2:4">
      <c r="B231" s="263"/>
      <c r="C231" s="264"/>
      <c r="D231" s="208"/>
    </row>
    <row r="232" spans="2:4">
      <c r="B232" s="263"/>
      <c r="C232" s="264"/>
      <c r="D232" s="208"/>
    </row>
    <row r="233" spans="2:4">
      <c r="B233" s="263"/>
      <c r="C233" s="264"/>
      <c r="D233" s="208"/>
    </row>
    <row r="234" spans="2:4">
      <c r="B234" s="263"/>
      <c r="C234" s="264"/>
      <c r="D234" s="208"/>
    </row>
    <row r="235" spans="2:4">
      <c r="B235" s="263"/>
      <c r="C235" s="264"/>
      <c r="D235" s="208"/>
    </row>
    <row r="236" spans="2:4">
      <c r="B236" s="263"/>
      <c r="C236" s="264"/>
      <c r="D236" s="208"/>
    </row>
    <row r="237" spans="2:4">
      <c r="B237" s="263"/>
      <c r="C237" s="264"/>
      <c r="D237" s="208"/>
    </row>
    <row r="238" spans="2:4">
      <c r="B238" s="263"/>
      <c r="C238" s="264"/>
      <c r="D238" s="208"/>
    </row>
    <row r="239" spans="2:4">
      <c r="B239" s="263"/>
      <c r="C239" s="264"/>
      <c r="D239" s="208"/>
    </row>
    <row r="240" spans="2:4">
      <c r="B240" s="263"/>
      <c r="C240" s="264"/>
      <c r="D240" s="208"/>
    </row>
    <row r="241" spans="2:4">
      <c r="B241" s="263"/>
      <c r="C241" s="264"/>
      <c r="D241" s="208"/>
    </row>
    <row r="242" spans="2:4">
      <c r="B242" s="263"/>
      <c r="C242" s="264"/>
      <c r="D242" s="208"/>
    </row>
    <row r="243" spans="2:4">
      <c r="B243" s="263"/>
      <c r="C243" s="264"/>
      <c r="D243" s="208"/>
    </row>
    <row r="244" spans="2:4">
      <c r="B244" s="263"/>
      <c r="C244" s="264"/>
      <c r="D244" s="208"/>
    </row>
    <row r="245" spans="2:4">
      <c r="B245" s="263"/>
      <c r="C245" s="264"/>
      <c r="D245" s="208"/>
    </row>
    <row r="246" spans="2:4">
      <c r="B246" s="263"/>
      <c r="C246" s="264"/>
      <c r="D246" s="208"/>
    </row>
    <row r="247" spans="2:4">
      <c r="B247" s="263"/>
      <c r="C247" s="264"/>
      <c r="D247" s="208"/>
    </row>
    <row r="248" spans="2:4">
      <c r="B248" s="263"/>
      <c r="C248" s="264"/>
      <c r="D248" s="208"/>
    </row>
    <row r="249" spans="2:4">
      <c r="B249" s="263"/>
      <c r="C249" s="264"/>
      <c r="D249" s="208"/>
    </row>
    <row r="250" spans="2:4">
      <c r="B250" s="263"/>
      <c r="C250" s="264"/>
      <c r="D250" s="208"/>
    </row>
    <row r="251" spans="2:4">
      <c r="B251" s="263"/>
      <c r="C251" s="264"/>
      <c r="D251" s="208"/>
    </row>
    <row r="252" spans="2:4">
      <c r="B252" s="263"/>
      <c r="C252" s="264"/>
      <c r="D252" s="208"/>
    </row>
    <row r="253" spans="2:4">
      <c r="B253" s="263"/>
      <c r="C253" s="264"/>
      <c r="D253" s="208"/>
    </row>
    <row r="254" spans="2:4">
      <c r="B254" s="263"/>
      <c r="C254" s="264"/>
      <c r="D254" s="208"/>
    </row>
    <row r="255" spans="2:4">
      <c r="B255" s="263"/>
      <c r="C255" s="264"/>
      <c r="D255" s="208"/>
    </row>
    <row r="256" spans="2:4">
      <c r="B256" s="263"/>
      <c r="C256" s="264"/>
      <c r="D256" s="208"/>
    </row>
    <row r="257" spans="2:4">
      <c r="B257" s="263"/>
      <c r="C257" s="264"/>
      <c r="D257" s="208"/>
    </row>
    <row r="258" spans="2:4">
      <c r="B258" s="263"/>
      <c r="C258" s="264"/>
      <c r="D258" s="208"/>
    </row>
    <row r="259" spans="2:4">
      <c r="B259" s="263"/>
      <c r="C259" s="264"/>
      <c r="D259" s="208"/>
    </row>
    <row r="260" spans="2:4">
      <c r="B260" s="263"/>
      <c r="C260" s="264"/>
      <c r="D260" s="208"/>
    </row>
    <row r="261" spans="2:4">
      <c r="B261" s="263"/>
      <c r="C261" s="264"/>
      <c r="D261" s="208"/>
    </row>
    <row r="262" spans="2:4">
      <c r="B262" s="263"/>
      <c r="C262" s="264"/>
      <c r="D262" s="208"/>
    </row>
    <row r="263" spans="2:4">
      <c r="B263" s="263"/>
      <c r="C263" s="264"/>
      <c r="D263" s="208"/>
    </row>
    <row r="264" spans="2:4">
      <c r="B264" s="263"/>
      <c r="C264" s="264"/>
      <c r="D264" s="208"/>
    </row>
    <row r="265" spans="2:4">
      <c r="B265" s="263"/>
      <c r="C265" s="264"/>
      <c r="D265" s="208"/>
    </row>
    <row r="266" spans="2:4">
      <c r="B266" s="263"/>
      <c r="C266" s="264"/>
      <c r="D266" s="208"/>
    </row>
    <row r="267" spans="2:4">
      <c r="B267" s="263"/>
      <c r="C267" s="264"/>
      <c r="D267" s="208"/>
    </row>
    <row r="268" spans="2:4">
      <c r="B268" s="263"/>
      <c r="C268" s="264"/>
      <c r="D268" s="208"/>
    </row>
    <row r="269" spans="2:4">
      <c r="B269" s="263"/>
      <c r="C269" s="264"/>
      <c r="D269" s="208"/>
    </row>
    <row r="270" spans="2:4">
      <c r="B270" s="263"/>
      <c r="C270" s="264"/>
      <c r="D270" s="208"/>
    </row>
    <row r="271" spans="2:4">
      <c r="B271" s="263"/>
      <c r="C271" s="264"/>
      <c r="D271" s="208"/>
    </row>
    <row r="272" spans="2:4">
      <c r="B272" s="263"/>
      <c r="C272" s="264"/>
      <c r="D272" s="208"/>
    </row>
    <row r="273" spans="2:4">
      <c r="B273" s="263"/>
      <c r="C273" s="264"/>
      <c r="D273" s="208"/>
    </row>
    <row r="274" spans="2:4">
      <c r="B274" s="263"/>
      <c r="C274" s="264"/>
      <c r="D274" s="208"/>
    </row>
    <row r="275" spans="2:4">
      <c r="B275" s="263"/>
      <c r="C275" s="264"/>
      <c r="D275" s="208"/>
    </row>
    <row r="276" spans="2:4">
      <c r="B276" s="263"/>
      <c r="C276" s="264"/>
      <c r="D276" s="208"/>
    </row>
    <row r="277" spans="2:4">
      <c r="B277" s="263"/>
      <c r="C277" s="264"/>
      <c r="D277" s="208"/>
    </row>
    <row r="278" spans="2:4">
      <c r="B278" s="263"/>
      <c r="C278" s="264"/>
      <c r="D278" s="208"/>
    </row>
    <row r="279" spans="2:4">
      <c r="B279" s="263"/>
      <c r="C279" s="264"/>
      <c r="D279" s="208"/>
    </row>
    <row r="280" spans="2:4">
      <c r="B280" s="263"/>
      <c r="C280" s="264"/>
      <c r="D280" s="208"/>
    </row>
    <row r="281" spans="2:4">
      <c r="B281" s="263"/>
      <c r="C281" s="264"/>
      <c r="D281" s="208"/>
    </row>
    <row r="282" spans="2:4">
      <c r="B282" s="263"/>
      <c r="C282" s="264"/>
      <c r="D282" s="208"/>
    </row>
    <row r="283" spans="2:4">
      <c r="B283" s="263"/>
      <c r="C283" s="264"/>
      <c r="D283" s="208"/>
    </row>
    <row r="284" spans="2:4">
      <c r="B284" s="263"/>
      <c r="C284" s="264"/>
      <c r="D284" s="208"/>
    </row>
    <row r="285" spans="2:4">
      <c r="B285" s="263"/>
      <c r="C285" s="264"/>
      <c r="D285" s="208"/>
    </row>
    <row r="286" spans="2:4">
      <c r="B286" s="263"/>
      <c r="C286" s="264"/>
      <c r="D286" s="208"/>
    </row>
    <row r="287" spans="2:4">
      <c r="B287" s="263"/>
      <c r="C287" s="264"/>
      <c r="D287" s="208"/>
    </row>
    <row r="288" spans="2:4">
      <c r="B288" s="263"/>
      <c r="C288" s="264"/>
      <c r="D288" s="208"/>
    </row>
    <row r="289" spans="2:4">
      <c r="B289" s="263"/>
      <c r="C289" s="264"/>
      <c r="D289" s="208"/>
    </row>
    <row r="290" spans="2:4">
      <c r="B290" s="263"/>
      <c r="C290" s="264"/>
      <c r="D290" s="208"/>
    </row>
    <row r="291" spans="2:4">
      <c r="B291" s="263"/>
      <c r="C291" s="264"/>
      <c r="D291" s="208"/>
    </row>
    <row r="292" spans="2:4">
      <c r="B292" s="263"/>
      <c r="C292" s="264"/>
      <c r="D292" s="208"/>
    </row>
    <row r="293" spans="2:4">
      <c r="B293" s="263"/>
      <c r="C293" s="264"/>
      <c r="D293" s="208"/>
    </row>
    <row r="294" spans="2:4">
      <c r="B294" s="263"/>
      <c r="C294" s="264"/>
      <c r="D294" s="208"/>
    </row>
    <row r="295" spans="2:4">
      <c r="B295" s="263"/>
      <c r="C295" s="264"/>
      <c r="D295" s="208"/>
    </row>
    <row r="296" spans="2:4">
      <c r="B296" s="263"/>
      <c r="C296" s="264"/>
      <c r="D296" s="208"/>
    </row>
    <row r="297" spans="2:4">
      <c r="B297" s="263"/>
      <c r="C297" s="264"/>
      <c r="D297" s="208"/>
    </row>
    <row r="298" spans="2:4">
      <c r="B298" s="263"/>
      <c r="C298" s="264"/>
      <c r="D298" s="208"/>
    </row>
    <row r="299" spans="2:4">
      <c r="B299" s="263"/>
      <c r="C299" s="264"/>
      <c r="D299" s="208"/>
    </row>
    <row r="300" spans="2:4">
      <c r="B300" s="263"/>
      <c r="C300" s="264"/>
      <c r="D300" s="208"/>
    </row>
    <row r="301" spans="2:4">
      <c r="B301" s="263"/>
      <c r="C301" s="264"/>
      <c r="D301" s="208"/>
    </row>
    <row r="302" spans="2:4">
      <c r="B302" s="263"/>
      <c r="C302" s="264"/>
      <c r="D302" s="208"/>
    </row>
    <row r="303" spans="2:4">
      <c r="B303" s="263"/>
      <c r="C303" s="264"/>
      <c r="D303" s="208"/>
    </row>
    <row r="304" spans="2:4">
      <c r="B304" s="263"/>
      <c r="C304" s="264"/>
      <c r="D304" s="208"/>
    </row>
    <row r="305" spans="2:4">
      <c r="B305" s="263"/>
      <c r="C305" s="264"/>
      <c r="D305" s="208"/>
    </row>
    <row r="306" spans="2:4">
      <c r="B306" s="263"/>
      <c r="C306" s="264"/>
      <c r="D306" s="208"/>
    </row>
    <row r="307" spans="2:4">
      <c r="B307" s="263"/>
      <c r="C307" s="264"/>
      <c r="D307" s="208"/>
    </row>
    <row r="308" spans="2:4">
      <c r="B308" s="263"/>
      <c r="C308" s="264"/>
      <c r="D308" s="208"/>
    </row>
    <row r="309" spans="2:4">
      <c r="B309" s="263"/>
      <c r="C309" s="264"/>
      <c r="D309" s="208"/>
    </row>
    <row r="310" spans="2:4">
      <c r="B310" s="263"/>
      <c r="C310" s="264"/>
      <c r="D310" s="208"/>
    </row>
    <row r="311" spans="2:4">
      <c r="B311" s="263"/>
      <c r="C311" s="264"/>
      <c r="D311" s="208"/>
    </row>
    <row r="312" spans="2:4">
      <c r="B312" s="263"/>
      <c r="C312" s="264"/>
      <c r="D312" s="208"/>
    </row>
    <row r="313" spans="2:4">
      <c r="B313" s="263"/>
      <c r="C313" s="264"/>
      <c r="D313" s="208"/>
    </row>
    <row r="314" spans="2:4">
      <c r="B314" s="263"/>
      <c r="C314" s="264"/>
      <c r="D314" s="208"/>
    </row>
    <row r="315" spans="2:4">
      <c r="B315" s="263"/>
      <c r="C315" s="264"/>
      <c r="D315" s="208"/>
    </row>
    <row r="316" spans="2:4">
      <c r="B316" s="263"/>
      <c r="C316" s="264"/>
      <c r="D316" s="208"/>
    </row>
    <row r="317" spans="2:4">
      <c r="B317" s="263"/>
      <c r="C317" s="264"/>
      <c r="D317" s="208"/>
    </row>
    <row r="318" spans="2:4">
      <c r="B318" s="263"/>
      <c r="C318" s="264"/>
      <c r="D318" s="208"/>
    </row>
    <row r="319" spans="2:4">
      <c r="B319" s="263"/>
      <c r="C319" s="264"/>
      <c r="D319" s="208"/>
    </row>
    <row r="320" spans="2:4">
      <c r="B320" s="263"/>
      <c r="C320" s="264"/>
      <c r="D320" s="208"/>
    </row>
    <row r="321" spans="2:4">
      <c r="B321" s="263"/>
      <c r="C321" s="264"/>
      <c r="D321" s="208"/>
    </row>
    <row r="322" spans="2:4">
      <c r="B322" s="263"/>
      <c r="C322" s="264"/>
      <c r="D322" s="208"/>
    </row>
    <row r="323" spans="2:4">
      <c r="B323" s="263"/>
      <c r="C323" s="264"/>
      <c r="D323" s="208"/>
    </row>
    <row r="324" spans="2:4">
      <c r="B324" s="263"/>
      <c r="C324" s="264"/>
      <c r="D324" s="208"/>
    </row>
    <row r="325" spans="2:4">
      <c r="B325" s="263"/>
      <c r="C325" s="264"/>
      <c r="D325" s="208"/>
    </row>
    <row r="326" spans="2:4">
      <c r="B326" s="263"/>
      <c r="C326" s="264"/>
      <c r="D326" s="208"/>
    </row>
    <row r="327" spans="2:4">
      <c r="B327" s="263"/>
      <c r="C327" s="264"/>
      <c r="D327" s="208"/>
    </row>
    <row r="328" spans="2:4">
      <c r="B328" s="263"/>
      <c r="C328" s="264"/>
      <c r="D328" s="208"/>
    </row>
    <row r="329" spans="2:4">
      <c r="B329" s="263"/>
      <c r="C329" s="264"/>
      <c r="D329" s="208"/>
    </row>
    <row r="330" spans="2:4">
      <c r="B330" s="263"/>
      <c r="C330" s="264"/>
      <c r="D330" s="208"/>
    </row>
    <row r="331" spans="2:4">
      <c r="B331" s="263"/>
      <c r="C331" s="264"/>
      <c r="D331" s="208"/>
    </row>
    <row r="332" spans="2:4">
      <c r="B332" s="263"/>
      <c r="C332" s="264"/>
      <c r="D332" s="208"/>
    </row>
    <row r="333" spans="2:4">
      <c r="B333" s="263"/>
      <c r="C333" s="264"/>
      <c r="D333" s="208"/>
    </row>
    <row r="334" spans="2:4">
      <c r="B334" s="263"/>
      <c r="C334" s="264"/>
      <c r="D334" s="208"/>
    </row>
    <row r="335" spans="2:4">
      <c r="B335" s="263"/>
      <c r="C335" s="264"/>
      <c r="D335" s="208"/>
    </row>
    <row r="336" spans="2:4">
      <c r="B336" s="263"/>
      <c r="C336" s="264"/>
      <c r="D336" s="208"/>
    </row>
    <row r="337" spans="2:4">
      <c r="B337" s="263"/>
      <c r="C337" s="264"/>
      <c r="D337" s="208"/>
    </row>
    <row r="338" spans="2:4">
      <c r="B338" s="263"/>
      <c r="C338" s="264"/>
      <c r="D338" s="208"/>
    </row>
    <row r="339" spans="2:4">
      <c r="B339" s="263"/>
      <c r="C339" s="264"/>
      <c r="D339" s="208"/>
    </row>
    <row r="340" spans="2:4">
      <c r="B340" s="263"/>
      <c r="C340" s="264"/>
      <c r="D340" s="208"/>
    </row>
    <row r="341" spans="2:4">
      <c r="B341" s="263"/>
      <c r="C341" s="264"/>
      <c r="D341" s="208"/>
    </row>
    <row r="342" spans="2:4">
      <c r="B342" s="263"/>
      <c r="C342" s="264"/>
      <c r="D342" s="208"/>
    </row>
    <row r="343" spans="2:4">
      <c r="B343" s="263"/>
      <c r="C343" s="264"/>
      <c r="D343" s="208"/>
    </row>
    <row r="344" spans="2:4">
      <c r="B344" s="263"/>
      <c r="C344" s="264"/>
      <c r="D344" s="208"/>
    </row>
    <row r="345" spans="2:4">
      <c r="B345" s="263"/>
      <c r="C345" s="264"/>
      <c r="D345" s="208"/>
    </row>
    <row r="346" spans="2:4">
      <c r="B346" s="263"/>
      <c r="C346" s="264"/>
      <c r="D346" s="208"/>
    </row>
    <row r="347" spans="2:4">
      <c r="B347" s="263"/>
      <c r="C347" s="264"/>
      <c r="D347" s="208"/>
    </row>
    <row r="348" spans="2:4">
      <c r="B348" s="263"/>
      <c r="C348" s="264"/>
      <c r="D348" s="208"/>
    </row>
    <row r="349" spans="2:4">
      <c r="B349" s="263"/>
      <c r="C349" s="264"/>
      <c r="D349" s="208"/>
    </row>
    <row r="350" spans="2:4">
      <c r="B350" s="263"/>
      <c r="C350" s="264"/>
      <c r="D350" s="208"/>
    </row>
    <row r="351" spans="2:4">
      <c r="B351" s="263"/>
      <c r="C351" s="264"/>
      <c r="D351" s="208"/>
    </row>
    <row r="352" spans="2:4">
      <c r="B352" s="263"/>
      <c r="C352" s="264"/>
      <c r="D352" s="208"/>
    </row>
    <row r="353" spans="2:4">
      <c r="B353" s="263"/>
      <c r="C353" s="264"/>
      <c r="D353" s="208"/>
    </row>
    <row r="354" spans="2:4">
      <c r="B354" s="263"/>
      <c r="C354" s="264"/>
      <c r="D354" s="208"/>
    </row>
    <row r="355" spans="2:4">
      <c r="B355" s="263"/>
      <c r="C355" s="264"/>
      <c r="D355" s="208"/>
    </row>
    <row r="356" spans="2:4">
      <c r="B356" s="263"/>
      <c r="C356" s="264"/>
      <c r="D356" s="208"/>
    </row>
    <row r="357" spans="2:4">
      <c r="B357" s="263"/>
      <c r="C357" s="264"/>
      <c r="D357" s="208"/>
    </row>
    <row r="358" spans="2:4">
      <c r="B358" s="263"/>
      <c r="C358" s="264"/>
      <c r="D358" s="208"/>
    </row>
    <row r="359" spans="2:4">
      <c r="B359" s="263"/>
      <c r="C359" s="264"/>
      <c r="D359" s="208"/>
    </row>
    <row r="360" spans="2:4">
      <c r="B360" s="263"/>
      <c r="C360" s="264"/>
      <c r="D360" s="208"/>
    </row>
    <row r="361" spans="2:4">
      <c r="B361" s="263"/>
      <c r="C361" s="264"/>
      <c r="D361" s="208"/>
    </row>
    <row r="362" spans="2:4">
      <c r="B362" s="263"/>
      <c r="C362" s="264"/>
      <c r="D362" s="208"/>
    </row>
    <row r="363" spans="2:4">
      <c r="B363" s="263"/>
      <c r="C363" s="264"/>
      <c r="D363" s="208"/>
    </row>
    <row r="364" spans="2:4">
      <c r="B364" s="263"/>
      <c r="C364" s="264"/>
      <c r="D364" s="208"/>
    </row>
    <row r="365" spans="2:4">
      <c r="B365" s="263"/>
      <c r="C365" s="264"/>
      <c r="D365" s="208"/>
    </row>
    <row r="366" spans="2:4">
      <c r="B366" s="263"/>
      <c r="C366" s="264"/>
      <c r="D366" s="208"/>
    </row>
    <row r="367" spans="2:4">
      <c r="B367" s="263"/>
      <c r="C367" s="264"/>
      <c r="D367" s="208"/>
    </row>
    <row r="368" spans="2:4">
      <c r="B368" s="263"/>
      <c r="C368" s="264"/>
      <c r="D368" s="208"/>
    </row>
    <row r="369" spans="2:4">
      <c r="B369" s="263"/>
      <c r="C369" s="264"/>
      <c r="D369" s="208"/>
    </row>
    <row r="370" spans="2:4">
      <c r="B370" s="263"/>
      <c r="C370" s="264"/>
      <c r="D370" s="208"/>
    </row>
    <row r="371" spans="2:4">
      <c r="B371" s="263"/>
      <c r="C371" s="264"/>
      <c r="D371" s="208"/>
    </row>
    <row r="372" spans="2:4">
      <c r="B372" s="263"/>
      <c r="C372" s="264"/>
      <c r="D372" s="208"/>
    </row>
    <row r="373" spans="2:4">
      <c r="B373" s="263"/>
      <c r="C373" s="264"/>
      <c r="D373" s="208"/>
    </row>
    <row r="374" spans="2:4">
      <c r="B374" s="263"/>
      <c r="C374" s="264"/>
      <c r="D374" s="208"/>
    </row>
    <row r="375" spans="2:4">
      <c r="B375" s="263"/>
      <c r="C375" s="264"/>
      <c r="D375" s="208"/>
    </row>
    <row r="376" spans="2:4">
      <c r="B376" s="263"/>
      <c r="C376" s="264"/>
      <c r="D376" s="208"/>
    </row>
    <row r="377" spans="2:4">
      <c r="B377" s="263"/>
      <c r="C377" s="264"/>
      <c r="D377" s="208"/>
    </row>
    <row r="378" spans="2:4">
      <c r="B378" s="263"/>
      <c r="C378" s="264"/>
      <c r="D378" s="208"/>
    </row>
    <row r="379" spans="2:4">
      <c r="B379" s="263"/>
      <c r="C379" s="264"/>
      <c r="D379" s="208"/>
    </row>
    <row r="380" spans="2:4">
      <c r="B380" s="263"/>
      <c r="C380" s="264"/>
      <c r="D380" s="208"/>
    </row>
    <row r="381" spans="2:4">
      <c r="B381" s="263"/>
      <c r="C381" s="264"/>
      <c r="D381" s="208"/>
    </row>
    <row r="382" spans="2:4">
      <c r="B382" s="263"/>
      <c r="C382" s="264"/>
      <c r="D382" s="208"/>
    </row>
    <row r="383" spans="2:4">
      <c r="B383" s="263"/>
      <c r="C383" s="264"/>
      <c r="D383" s="208"/>
    </row>
    <row r="384" spans="2:4">
      <c r="B384" s="263"/>
      <c r="C384" s="264"/>
      <c r="D384" s="208"/>
    </row>
    <row r="385" spans="2:4">
      <c r="B385" s="263"/>
      <c r="C385" s="264"/>
      <c r="D385" s="208"/>
    </row>
    <row r="386" spans="2:4">
      <c r="B386" s="263"/>
      <c r="C386" s="264"/>
      <c r="D386" s="208"/>
    </row>
    <row r="387" spans="2:4">
      <c r="B387" s="263"/>
      <c r="C387" s="264"/>
      <c r="D387" s="208"/>
    </row>
    <row r="388" spans="2:4">
      <c r="B388" s="263"/>
      <c r="C388" s="264"/>
      <c r="D388" s="208"/>
    </row>
    <row r="389" spans="2:4">
      <c r="B389" s="263"/>
      <c r="C389" s="264"/>
      <c r="D389" s="208"/>
    </row>
    <row r="390" spans="2:4">
      <c r="B390" s="263"/>
      <c r="C390" s="264"/>
      <c r="D390" s="208"/>
    </row>
    <row r="391" spans="2:4">
      <c r="B391" s="263"/>
      <c r="C391" s="264"/>
      <c r="D391" s="208"/>
    </row>
    <row r="392" spans="2:4">
      <c r="B392" s="263"/>
      <c r="C392" s="264"/>
      <c r="D392" s="208"/>
    </row>
    <row r="393" spans="2:4">
      <c r="B393" s="263"/>
      <c r="C393" s="264"/>
      <c r="D393" s="208"/>
    </row>
    <row r="394" spans="2:4">
      <c r="B394" s="263"/>
      <c r="C394" s="264"/>
      <c r="D394" s="208"/>
    </row>
    <row r="395" spans="2:4">
      <c r="B395" s="263"/>
      <c r="C395" s="264"/>
      <c r="D395" s="208"/>
    </row>
    <row r="396" spans="2:4">
      <c r="B396" s="263"/>
      <c r="C396" s="264"/>
      <c r="D396" s="208"/>
    </row>
    <row r="397" spans="2:4">
      <c r="B397" s="263"/>
      <c r="C397" s="264"/>
      <c r="D397" s="208"/>
    </row>
    <row r="398" spans="2:4">
      <c r="B398" s="263"/>
      <c r="C398" s="264"/>
      <c r="D398" s="208"/>
    </row>
    <row r="399" spans="2:4">
      <c r="B399" s="263"/>
      <c r="C399" s="264"/>
      <c r="D399" s="208"/>
    </row>
    <row r="400" spans="2:4">
      <c r="B400" s="263"/>
      <c r="C400" s="264"/>
      <c r="D400" s="208"/>
    </row>
    <row r="401" spans="2:4">
      <c r="B401" s="263"/>
      <c r="C401" s="264"/>
      <c r="D401" s="208"/>
    </row>
    <row r="402" spans="2:4">
      <c r="B402" s="263"/>
      <c r="C402" s="264"/>
      <c r="D402" s="208"/>
    </row>
    <row r="403" spans="2:4">
      <c r="B403" s="263"/>
      <c r="C403" s="264"/>
      <c r="D403" s="208"/>
    </row>
    <row r="404" spans="2:4">
      <c r="B404" s="263"/>
      <c r="C404" s="264"/>
      <c r="D404" s="208"/>
    </row>
    <row r="405" spans="2:4">
      <c r="B405" s="263"/>
      <c r="C405" s="264"/>
      <c r="D405" s="208"/>
    </row>
    <row r="406" spans="2:4">
      <c r="B406" s="263"/>
      <c r="C406" s="264"/>
      <c r="D406" s="208"/>
    </row>
    <row r="407" spans="2:4">
      <c r="B407" s="263"/>
      <c r="C407" s="264"/>
      <c r="D407" s="208"/>
    </row>
    <row r="408" spans="2:4">
      <c r="B408" s="263"/>
      <c r="C408" s="264"/>
      <c r="D408" s="208"/>
    </row>
    <row r="409" spans="2:4">
      <c r="B409" s="455"/>
      <c r="C409" s="455"/>
    </row>
    <row r="410" spans="2:4">
      <c r="B410" s="455"/>
      <c r="C410" s="455"/>
    </row>
    <row r="411" spans="2:4">
      <c r="B411" s="262"/>
      <c r="C411" s="265"/>
    </row>
    <row r="412" spans="2:4">
      <c r="B412" s="262"/>
      <c r="C412" s="265"/>
    </row>
    <row r="413" spans="2:4">
      <c r="B413" s="262"/>
      <c r="C413" s="265"/>
    </row>
    <row r="417" spans="2:4" ht="15">
      <c r="B417" s="266"/>
      <c r="C417" s="264"/>
      <c r="D417" s="208"/>
    </row>
    <row r="418" spans="2:4" ht="15">
      <c r="B418" s="266"/>
      <c r="C418" s="264"/>
      <c r="D418" s="208"/>
    </row>
    <row r="419" spans="2:4" ht="15">
      <c r="B419" s="266"/>
      <c r="C419" s="264"/>
      <c r="D419" s="208"/>
    </row>
    <row r="420" spans="2:4" ht="15">
      <c r="B420" s="266"/>
      <c r="C420" s="264"/>
      <c r="D420" s="208"/>
    </row>
    <row r="421" spans="2:4" ht="15">
      <c r="B421" s="266"/>
      <c r="C421" s="264"/>
      <c r="D421" s="208"/>
    </row>
    <row r="422" spans="2:4" ht="15">
      <c r="B422" s="266"/>
      <c r="C422" s="264"/>
      <c r="D422" s="208"/>
    </row>
    <row r="423" spans="2:4" ht="15">
      <c r="B423" s="266"/>
      <c r="C423" s="264"/>
      <c r="D423" s="208"/>
    </row>
    <row r="424" spans="2:4" ht="15">
      <c r="B424" s="266"/>
      <c r="C424" s="264"/>
      <c r="D424" s="208"/>
    </row>
    <row r="425" spans="2:4" ht="15">
      <c r="B425" s="266"/>
      <c r="C425" s="264"/>
      <c r="D425" s="208"/>
    </row>
    <row r="426" spans="2:4" ht="15">
      <c r="B426" s="266"/>
      <c r="C426" s="264"/>
      <c r="D426" s="208"/>
    </row>
    <row r="427" spans="2:4" ht="15">
      <c r="B427" s="266"/>
      <c r="C427" s="264"/>
      <c r="D427" s="208"/>
    </row>
    <row r="428" spans="2:4" ht="15">
      <c r="B428" s="266"/>
      <c r="C428" s="264"/>
      <c r="D428" s="208"/>
    </row>
    <row r="429" spans="2:4" ht="15">
      <c r="B429" s="266"/>
      <c r="C429" s="264"/>
      <c r="D429" s="208"/>
    </row>
    <row r="430" spans="2:4" ht="15">
      <c r="B430" s="266"/>
      <c r="C430" s="264"/>
      <c r="D430" s="208"/>
    </row>
    <row r="431" spans="2:4" ht="15">
      <c r="B431" s="266"/>
      <c r="C431" s="264"/>
      <c r="D431" s="208"/>
    </row>
    <row r="432" spans="2:4" ht="15">
      <c r="B432" s="266"/>
      <c r="C432" s="264"/>
      <c r="D432" s="208"/>
    </row>
    <row r="433" spans="2:4" ht="15">
      <c r="B433" s="266"/>
      <c r="C433" s="264"/>
      <c r="D433" s="208"/>
    </row>
    <row r="434" spans="2:4" ht="15">
      <c r="B434" s="266"/>
      <c r="C434" s="264"/>
      <c r="D434" s="208"/>
    </row>
    <row r="435" spans="2:4" ht="15">
      <c r="B435" s="266"/>
      <c r="C435" s="264"/>
      <c r="D435" s="208"/>
    </row>
    <row r="436" spans="2:4" ht="15">
      <c r="B436" s="266"/>
      <c r="C436" s="264"/>
      <c r="D436" s="208"/>
    </row>
    <row r="437" spans="2:4" ht="15">
      <c r="B437" s="266"/>
      <c r="C437" s="264"/>
      <c r="D437" s="208"/>
    </row>
    <row r="438" spans="2:4" ht="15">
      <c r="B438" s="266"/>
      <c r="C438" s="264"/>
      <c r="D438" s="208"/>
    </row>
    <row r="439" spans="2:4" ht="15">
      <c r="B439" s="266"/>
      <c r="C439" s="264"/>
      <c r="D439" s="208"/>
    </row>
    <row r="440" spans="2:4" ht="15">
      <c r="B440" s="266"/>
      <c r="C440" s="264"/>
      <c r="D440" s="208"/>
    </row>
    <row r="441" spans="2:4" ht="15">
      <c r="B441" s="266"/>
      <c r="C441" s="264"/>
      <c r="D441" s="208"/>
    </row>
    <row r="442" spans="2:4" ht="15">
      <c r="B442" s="266"/>
      <c r="C442" s="264"/>
      <c r="D442" s="208"/>
    </row>
    <row r="443" spans="2:4" ht="15">
      <c r="B443" s="266"/>
      <c r="C443" s="264"/>
      <c r="D443" s="208"/>
    </row>
    <row r="444" spans="2:4" ht="15">
      <c r="B444" s="266"/>
      <c r="C444" s="264"/>
      <c r="D444" s="208"/>
    </row>
    <row r="445" spans="2:4" ht="15">
      <c r="B445" s="266"/>
      <c r="C445" s="264"/>
      <c r="D445" s="208"/>
    </row>
    <row r="446" spans="2:4" ht="15">
      <c r="B446" s="266"/>
      <c r="C446" s="264"/>
      <c r="D446" s="208"/>
    </row>
    <row r="447" spans="2:4" ht="15">
      <c r="B447" s="266"/>
      <c r="C447" s="264"/>
      <c r="D447" s="208"/>
    </row>
    <row r="448" spans="2:4" ht="15">
      <c r="B448" s="266"/>
      <c r="C448" s="264"/>
      <c r="D448" s="208"/>
    </row>
    <row r="449" spans="2:4" ht="15">
      <c r="B449" s="266"/>
      <c r="C449" s="264"/>
      <c r="D449" s="208"/>
    </row>
    <row r="450" spans="2:4" ht="15">
      <c r="B450" s="266"/>
      <c r="C450" s="264"/>
      <c r="D450" s="208"/>
    </row>
    <row r="451" spans="2:4" ht="15">
      <c r="B451" s="266"/>
      <c r="C451" s="264"/>
      <c r="D451" s="208"/>
    </row>
    <row r="452" spans="2:4" ht="15">
      <c r="B452" s="266"/>
      <c r="C452" s="264"/>
      <c r="D452" s="208"/>
    </row>
    <row r="453" spans="2:4" ht="15">
      <c r="B453" s="266"/>
      <c r="C453" s="264"/>
      <c r="D453" s="208"/>
    </row>
    <row r="454" spans="2:4" ht="15">
      <c r="B454" s="266"/>
      <c r="C454" s="264"/>
      <c r="D454" s="208"/>
    </row>
    <row r="455" spans="2:4" ht="15">
      <c r="B455" s="266"/>
      <c r="C455" s="264"/>
      <c r="D455" s="208"/>
    </row>
    <row r="456" spans="2:4" ht="15">
      <c r="B456" s="266"/>
      <c r="C456" s="264"/>
      <c r="D456" s="208"/>
    </row>
    <row r="457" spans="2:4" ht="15">
      <c r="B457" s="266"/>
      <c r="C457" s="264"/>
      <c r="D457" s="208"/>
    </row>
    <row r="458" spans="2:4" ht="15">
      <c r="B458" s="266"/>
      <c r="C458" s="264"/>
      <c r="D458" s="208"/>
    </row>
    <row r="459" spans="2:4" ht="15">
      <c r="B459" s="266"/>
      <c r="C459" s="264"/>
      <c r="D459" s="208"/>
    </row>
    <row r="460" spans="2:4" ht="15">
      <c r="B460" s="266"/>
      <c r="C460" s="264"/>
      <c r="D460" s="208"/>
    </row>
    <row r="461" spans="2:4" ht="15">
      <c r="B461" s="266"/>
      <c r="C461" s="264"/>
      <c r="D461" s="208"/>
    </row>
    <row r="462" spans="2:4" ht="15">
      <c r="B462" s="266"/>
      <c r="C462" s="264"/>
      <c r="D462" s="208"/>
    </row>
    <row r="463" spans="2:4" ht="15">
      <c r="B463" s="266"/>
      <c r="C463" s="264"/>
      <c r="D463" s="208"/>
    </row>
    <row r="464" spans="2:4" ht="15">
      <c r="B464" s="266"/>
      <c r="C464" s="264"/>
      <c r="D464" s="208"/>
    </row>
    <row r="465" spans="2:4" ht="15">
      <c r="B465" s="266"/>
      <c r="C465" s="264"/>
      <c r="D465" s="208"/>
    </row>
    <row r="466" spans="2:4" ht="15">
      <c r="B466" s="266"/>
      <c r="C466" s="264"/>
      <c r="D466" s="208"/>
    </row>
    <row r="467" spans="2:4" ht="15">
      <c r="B467" s="266"/>
      <c r="C467" s="264"/>
      <c r="D467" s="208"/>
    </row>
    <row r="468" spans="2:4" ht="15">
      <c r="B468" s="266"/>
      <c r="C468" s="264"/>
      <c r="D468" s="208"/>
    </row>
    <row r="469" spans="2:4" ht="15">
      <c r="B469" s="266"/>
      <c r="C469" s="264"/>
      <c r="D469" s="208"/>
    </row>
    <row r="470" spans="2:4" ht="15">
      <c r="B470" s="266"/>
      <c r="C470" s="264"/>
      <c r="D470" s="208"/>
    </row>
    <row r="471" spans="2:4" ht="15">
      <c r="B471" s="266"/>
      <c r="C471" s="264"/>
      <c r="D471" s="208"/>
    </row>
    <row r="472" spans="2:4" ht="15">
      <c r="B472" s="266"/>
      <c r="C472" s="264"/>
      <c r="D472" s="208"/>
    </row>
    <row r="473" spans="2:4" ht="15">
      <c r="B473" s="266"/>
      <c r="C473" s="264"/>
      <c r="D473" s="208"/>
    </row>
    <row r="474" spans="2:4" ht="15">
      <c r="B474" s="266"/>
      <c r="C474" s="264"/>
      <c r="D474" s="208"/>
    </row>
    <row r="475" spans="2:4" ht="15">
      <c r="B475" s="266"/>
      <c r="C475" s="264"/>
      <c r="D475" s="208"/>
    </row>
    <row r="476" spans="2:4" ht="15">
      <c r="B476" s="266"/>
      <c r="C476" s="264"/>
      <c r="D476" s="208"/>
    </row>
    <row r="477" spans="2:4" ht="15">
      <c r="B477" s="266"/>
      <c r="C477" s="264"/>
      <c r="D477" s="208"/>
    </row>
    <row r="478" spans="2:4" ht="15">
      <c r="B478" s="266"/>
      <c r="C478" s="264"/>
      <c r="D478" s="208"/>
    </row>
    <row r="479" spans="2:4" ht="15">
      <c r="B479" s="266"/>
      <c r="C479" s="264"/>
      <c r="D479" s="208"/>
    </row>
    <row r="480" spans="2:4" ht="15">
      <c r="B480" s="266"/>
      <c r="C480" s="264"/>
      <c r="D480" s="208"/>
    </row>
    <row r="481" spans="2:4" ht="15">
      <c r="B481" s="266"/>
      <c r="C481" s="264"/>
      <c r="D481" s="208"/>
    </row>
    <row r="482" spans="2:4" ht="15">
      <c r="B482" s="266"/>
      <c r="C482" s="264"/>
      <c r="D482" s="208"/>
    </row>
    <row r="483" spans="2:4" ht="15">
      <c r="B483" s="266"/>
      <c r="C483" s="264"/>
      <c r="D483" s="208"/>
    </row>
    <row r="484" spans="2:4" ht="15">
      <c r="B484" s="266"/>
      <c r="C484" s="264"/>
      <c r="D484" s="208"/>
    </row>
    <row r="485" spans="2:4" ht="15">
      <c r="B485" s="266"/>
      <c r="C485" s="264"/>
      <c r="D485" s="208"/>
    </row>
    <row r="486" spans="2:4" ht="15">
      <c r="B486" s="266"/>
      <c r="C486" s="264"/>
      <c r="D486" s="208"/>
    </row>
    <row r="487" spans="2:4" ht="15">
      <c r="B487" s="266"/>
      <c r="C487" s="264"/>
      <c r="D487" s="208"/>
    </row>
    <row r="488" spans="2:4" ht="15">
      <c r="B488" s="266"/>
      <c r="C488" s="264"/>
      <c r="D488" s="208"/>
    </row>
    <row r="489" spans="2:4" ht="15">
      <c r="B489" s="266"/>
      <c r="C489" s="264"/>
      <c r="D489" s="208"/>
    </row>
    <row r="490" spans="2:4" ht="15">
      <c r="B490" s="266"/>
      <c r="C490" s="264"/>
      <c r="D490" s="208"/>
    </row>
    <row r="491" spans="2:4" ht="15">
      <c r="B491" s="266"/>
      <c r="C491" s="264"/>
      <c r="D491" s="208"/>
    </row>
    <row r="492" spans="2:4" ht="15">
      <c r="B492" s="266"/>
      <c r="C492" s="264"/>
      <c r="D492" s="208"/>
    </row>
    <row r="493" spans="2:4" ht="15">
      <c r="B493" s="266"/>
      <c r="C493" s="264"/>
      <c r="D493" s="208"/>
    </row>
    <row r="494" spans="2:4" ht="15">
      <c r="B494" s="266"/>
      <c r="C494" s="264"/>
      <c r="D494" s="208"/>
    </row>
    <row r="495" spans="2:4" ht="15">
      <c r="B495" s="266"/>
      <c r="C495" s="264"/>
      <c r="D495" s="208"/>
    </row>
    <row r="496" spans="2:4" ht="15">
      <c r="B496" s="266"/>
      <c r="C496" s="264"/>
      <c r="D496" s="208"/>
    </row>
    <row r="497" spans="2:4" ht="15">
      <c r="B497" s="266"/>
      <c r="C497" s="264"/>
      <c r="D497" s="208"/>
    </row>
    <row r="498" spans="2:4" ht="15">
      <c r="B498" s="266"/>
      <c r="C498" s="264"/>
      <c r="D498" s="208"/>
    </row>
    <row r="499" spans="2:4" ht="15">
      <c r="B499" s="266"/>
      <c r="C499" s="264"/>
      <c r="D499" s="208"/>
    </row>
    <row r="500" spans="2:4" ht="15">
      <c r="B500" s="266"/>
      <c r="C500" s="264"/>
      <c r="D500" s="208"/>
    </row>
    <row r="501" spans="2:4" ht="15">
      <c r="B501" s="266"/>
      <c r="C501" s="264"/>
      <c r="D501" s="208"/>
    </row>
    <row r="502" spans="2:4" ht="15">
      <c r="B502" s="266"/>
      <c r="C502" s="264"/>
      <c r="D502" s="208"/>
    </row>
    <row r="503" spans="2:4" ht="15">
      <c r="B503" s="266"/>
      <c r="C503" s="264"/>
      <c r="D503" s="208"/>
    </row>
    <row r="504" spans="2:4" ht="15">
      <c r="B504" s="266"/>
      <c r="C504" s="264"/>
      <c r="D504" s="208"/>
    </row>
    <row r="505" spans="2:4" ht="15">
      <c r="B505" s="266"/>
      <c r="C505" s="264"/>
      <c r="D505" s="208"/>
    </row>
    <row r="506" spans="2:4" ht="15">
      <c r="B506" s="266"/>
      <c r="C506" s="264"/>
      <c r="D506" s="208"/>
    </row>
    <row r="507" spans="2:4" ht="15">
      <c r="B507" s="266"/>
      <c r="C507" s="264"/>
      <c r="D507" s="208"/>
    </row>
    <row r="508" spans="2:4" ht="15">
      <c r="B508" s="266"/>
      <c r="C508" s="264"/>
      <c r="D508" s="208"/>
    </row>
    <row r="509" spans="2:4" ht="15">
      <c r="B509" s="266"/>
      <c r="C509" s="264"/>
      <c r="D509" s="208"/>
    </row>
    <row r="510" spans="2:4" ht="15">
      <c r="B510" s="266"/>
      <c r="C510" s="264"/>
      <c r="D510" s="208"/>
    </row>
    <row r="511" spans="2:4" ht="15">
      <c r="B511" s="266"/>
      <c r="C511" s="264"/>
      <c r="D511" s="208"/>
    </row>
    <row r="512" spans="2:4" ht="15">
      <c r="B512" s="266"/>
      <c r="C512" s="264"/>
      <c r="D512" s="208"/>
    </row>
    <row r="513" spans="2:4" ht="15">
      <c r="B513" s="266"/>
      <c r="C513" s="264"/>
      <c r="D513" s="208"/>
    </row>
    <row r="514" spans="2:4" ht="15">
      <c r="B514" s="266"/>
      <c r="C514" s="264"/>
      <c r="D514" s="208"/>
    </row>
    <row r="515" spans="2:4" ht="15">
      <c r="B515" s="266"/>
      <c r="C515" s="264"/>
      <c r="D515" s="208"/>
    </row>
    <row r="516" spans="2:4" ht="15">
      <c r="B516" s="266"/>
      <c r="C516" s="264"/>
      <c r="D516" s="208"/>
    </row>
    <row r="517" spans="2:4" ht="15">
      <c r="B517" s="266"/>
      <c r="C517" s="264"/>
      <c r="D517" s="208"/>
    </row>
    <row r="518" spans="2:4" ht="15">
      <c r="B518" s="266"/>
      <c r="C518" s="264"/>
      <c r="D518" s="208"/>
    </row>
    <row r="519" spans="2:4" ht="15">
      <c r="B519" s="266"/>
      <c r="C519" s="264"/>
      <c r="D519" s="208"/>
    </row>
    <row r="520" spans="2:4" ht="15">
      <c r="B520" s="266"/>
      <c r="C520" s="264"/>
      <c r="D520" s="208"/>
    </row>
    <row r="521" spans="2:4" ht="15">
      <c r="B521" s="266"/>
      <c r="C521" s="264"/>
      <c r="D521" s="208"/>
    </row>
    <row r="522" spans="2:4" ht="15">
      <c r="B522" s="266"/>
      <c r="C522" s="264"/>
      <c r="D522" s="208"/>
    </row>
    <row r="523" spans="2:4" ht="15">
      <c r="B523" s="266"/>
      <c r="C523" s="264"/>
      <c r="D523" s="208"/>
    </row>
    <row r="524" spans="2:4" ht="15">
      <c r="B524" s="266"/>
      <c r="C524" s="264"/>
      <c r="D524" s="208"/>
    </row>
    <row r="525" spans="2:4" ht="15">
      <c r="B525" s="266"/>
      <c r="C525" s="264"/>
      <c r="D525" s="208"/>
    </row>
    <row r="526" spans="2:4" ht="15">
      <c r="B526" s="266"/>
      <c r="C526" s="264"/>
      <c r="D526" s="208"/>
    </row>
    <row r="527" spans="2:4" ht="15">
      <c r="B527" s="266"/>
      <c r="C527" s="264"/>
      <c r="D527" s="208"/>
    </row>
    <row r="528" spans="2:4" ht="15">
      <c r="B528" s="266"/>
      <c r="C528" s="264"/>
      <c r="D528" s="208"/>
    </row>
    <row r="529" spans="2:4" ht="15">
      <c r="B529" s="266"/>
      <c r="C529" s="264"/>
      <c r="D529" s="208"/>
    </row>
    <row r="530" spans="2:4" ht="15">
      <c r="B530" s="266"/>
      <c r="C530" s="264"/>
      <c r="D530" s="208"/>
    </row>
    <row r="531" spans="2:4" ht="15">
      <c r="B531" s="266"/>
      <c r="C531" s="264"/>
      <c r="D531" s="208"/>
    </row>
    <row r="532" spans="2:4" ht="15">
      <c r="B532" s="266"/>
      <c r="C532" s="264"/>
      <c r="D532" s="208"/>
    </row>
    <row r="533" spans="2:4" ht="15">
      <c r="B533" s="266"/>
      <c r="C533" s="264"/>
      <c r="D533" s="208"/>
    </row>
    <row r="534" spans="2:4" ht="15">
      <c r="B534" s="266"/>
      <c r="C534" s="264"/>
      <c r="D534" s="208"/>
    </row>
    <row r="535" spans="2:4" ht="15">
      <c r="B535" s="266"/>
      <c r="C535" s="264"/>
      <c r="D535" s="208"/>
    </row>
    <row r="536" spans="2:4" ht="15">
      <c r="B536" s="266"/>
      <c r="C536" s="264"/>
      <c r="D536" s="208"/>
    </row>
    <row r="537" spans="2:4" ht="15">
      <c r="B537" s="266"/>
      <c r="C537" s="264"/>
      <c r="D537" s="208"/>
    </row>
    <row r="538" spans="2:4" ht="15">
      <c r="B538" s="266"/>
      <c r="C538" s="264"/>
      <c r="D538" s="208"/>
    </row>
    <row r="539" spans="2:4" ht="15">
      <c r="B539" s="266"/>
      <c r="C539" s="264"/>
      <c r="D539" s="208"/>
    </row>
    <row r="540" spans="2:4" ht="15">
      <c r="B540" s="266"/>
      <c r="C540" s="264"/>
      <c r="D540" s="208"/>
    </row>
    <row r="541" spans="2:4" ht="15">
      <c r="B541" s="266"/>
      <c r="C541" s="264"/>
      <c r="D541" s="208"/>
    </row>
    <row r="542" spans="2:4" ht="15">
      <c r="B542" s="266"/>
      <c r="C542" s="264"/>
      <c r="D542" s="208"/>
    </row>
    <row r="543" spans="2:4" ht="15">
      <c r="B543" s="266"/>
      <c r="C543" s="264"/>
      <c r="D543" s="208"/>
    </row>
    <row r="544" spans="2:4" ht="15">
      <c r="B544" s="266"/>
      <c r="C544" s="264"/>
      <c r="D544" s="208"/>
    </row>
    <row r="545" spans="2:4" ht="15">
      <c r="B545" s="266"/>
      <c r="C545" s="264"/>
      <c r="D545" s="208"/>
    </row>
    <row r="546" spans="2:4" ht="15">
      <c r="B546" s="266"/>
      <c r="C546" s="264"/>
      <c r="D546" s="208"/>
    </row>
    <row r="547" spans="2:4" ht="15">
      <c r="B547" s="266"/>
      <c r="C547" s="264"/>
      <c r="D547" s="208"/>
    </row>
    <row r="548" spans="2:4" ht="15">
      <c r="B548" s="266"/>
      <c r="C548" s="264"/>
      <c r="D548" s="208"/>
    </row>
    <row r="549" spans="2:4" ht="15">
      <c r="B549" s="266"/>
      <c r="C549" s="264"/>
      <c r="D549" s="208"/>
    </row>
    <row r="550" spans="2:4" ht="15">
      <c r="B550" s="266"/>
      <c r="C550" s="264"/>
      <c r="D550" s="208"/>
    </row>
    <row r="551" spans="2:4" ht="15">
      <c r="B551" s="266"/>
      <c r="C551" s="264"/>
      <c r="D551" s="208"/>
    </row>
    <row r="552" spans="2:4" ht="15">
      <c r="B552" s="266"/>
      <c r="C552" s="264"/>
      <c r="D552" s="208"/>
    </row>
    <row r="553" spans="2:4" ht="15">
      <c r="B553" s="266"/>
      <c r="C553" s="264"/>
      <c r="D553" s="208"/>
    </row>
    <row r="554" spans="2:4" ht="15">
      <c r="B554" s="266"/>
      <c r="C554" s="264"/>
      <c r="D554" s="208"/>
    </row>
    <row r="555" spans="2:4" ht="15">
      <c r="B555" s="266"/>
      <c r="C555" s="264"/>
      <c r="D555" s="208"/>
    </row>
    <row r="556" spans="2:4" ht="15">
      <c r="B556" s="266"/>
      <c r="C556" s="264"/>
      <c r="D556" s="208"/>
    </row>
    <row r="557" spans="2:4" ht="15">
      <c r="B557" s="266"/>
      <c r="C557" s="264"/>
      <c r="D557" s="208"/>
    </row>
    <row r="558" spans="2:4" ht="15">
      <c r="B558" s="266"/>
      <c r="C558" s="264"/>
      <c r="D558" s="208"/>
    </row>
    <row r="559" spans="2:4" ht="15">
      <c r="B559" s="266"/>
      <c r="C559" s="264"/>
      <c r="D559" s="208"/>
    </row>
    <row r="560" spans="2:4" ht="15">
      <c r="B560" s="266"/>
      <c r="C560" s="264"/>
      <c r="D560" s="208"/>
    </row>
    <row r="561" spans="2:4" ht="15">
      <c r="B561" s="266"/>
      <c r="C561" s="264"/>
      <c r="D561" s="208"/>
    </row>
    <row r="562" spans="2:4" ht="15">
      <c r="B562" s="266"/>
      <c r="C562" s="264"/>
      <c r="D562" s="208"/>
    </row>
    <row r="563" spans="2:4" ht="15">
      <c r="B563" s="266"/>
      <c r="C563" s="264"/>
      <c r="D563" s="208"/>
    </row>
    <row r="564" spans="2:4" ht="15">
      <c r="B564" s="266"/>
      <c r="C564" s="264"/>
      <c r="D564" s="208"/>
    </row>
    <row r="565" spans="2:4" ht="15">
      <c r="B565" s="266"/>
      <c r="C565" s="264"/>
      <c r="D565" s="208"/>
    </row>
    <row r="566" spans="2:4" ht="15">
      <c r="B566" s="266"/>
      <c r="C566" s="264"/>
      <c r="D566" s="208"/>
    </row>
    <row r="567" spans="2:4" ht="15">
      <c r="B567" s="266"/>
      <c r="C567" s="264"/>
      <c r="D567" s="208"/>
    </row>
    <row r="568" spans="2:4" ht="15">
      <c r="B568" s="266"/>
      <c r="C568" s="264"/>
      <c r="D568" s="208"/>
    </row>
    <row r="569" spans="2:4" ht="15">
      <c r="B569" s="266"/>
      <c r="C569" s="264"/>
      <c r="D569" s="208"/>
    </row>
    <row r="570" spans="2:4" ht="15">
      <c r="B570" s="266"/>
      <c r="C570" s="264"/>
      <c r="D570" s="208"/>
    </row>
    <row r="571" spans="2:4" ht="15">
      <c r="B571" s="266"/>
      <c r="C571" s="264"/>
      <c r="D571" s="208"/>
    </row>
    <row r="572" spans="2:4" ht="15">
      <c r="B572" s="266"/>
      <c r="C572" s="264"/>
      <c r="D572" s="208"/>
    </row>
    <row r="573" spans="2:4" ht="15">
      <c r="B573" s="266"/>
      <c r="C573" s="264"/>
      <c r="D573" s="208"/>
    </row>
    <row r="574" spans="2:4" ht="15">
      <c r="B574" s="266"/>
      <c r="C574" s="264"/>
      <c r="D574" s="208"/>
    </row>
    <row r="575" spans="2:4" ht="15">
      <c r="B575" s="266"/>
      <c r="C575" s="264"/>
      <c r="D575" s="208"/>
    </row>
    <row r="576" spans="2:4" ht="15">
      <c r="B576" s="266"/>
      <c r="C576" s="264"/>
      <c r="D576" s="208"/>
    </row>
    <row r="577" spans="2:4" ht="15">
      <c r="B577" s="266"/>
      <c r="C577" s="264"/>
      <c r="D577" s="208"/>
    </row>
    <row r="578" spans="2:4" ht="15">
      <c r="B578" s="266"/>
      <c r="C578" s="264"/>
      <c r="D578" s="208"/>
    </row>
    <row r="579" spans="2:4" ht="15">
      <c r="B579" s="266"/>
      <c r="C579" s="264"/>
      <c r="D579" s="208"/>
    </row>
    <row r="580" spans="2:4" ht="15">
      <c r="B580" s="266"/>
      <c r="C580" s="264"/>
      <c r="D580" s="208"/>
    </row>
    <row r="581" spans="2:4" ht="15">
      <c r="B581" s="266"/>
      <c r="C581" s="264"/>
      <c r="D581" s="208"/>
    </row>
    <row r="582" spans="2:4" ht="15">
      <c r="B582" s="266"/>
      <c r="C582" s="264"/>
      <c r="D582" s="208"/>
    </row>
    <row r="583" spans="2:4" ht="15">
      <c r="B583" s="266"/>
      <c r="C583" s="264"/>
      <c r="D583" s="208"/>
    </row>
    <row r="584" spans="2:4" ht="15">
      <c r="B584" s="266"/>
      <c r="C584" s="264"/>
      <c r="D584" s="208"/>
    </row>
    <row r="585" spans="2:4" ht="15">
      <c r="B585" s="266"/>
      <c r="C585" s="264"/>
      <c r="D585" s="208"/>
    </row>
    <row r="586" spans="2:4" ht="15">
      <c r="B586" s="266"/>
      <c r="C586" s="264"/>
      <c r="D586" s="208"/>
    </row>
    <row r="587" spans="2:4" ht="15">
      <c r="B587" s="266"/>
      <c r="C587" s="264"/>
      <c r="D587" s="208"/>
    </row>
    <row r="588" spans="2:4" ht="15">
      <c r="B588" s="266"/>
      <c r="C588" s="264"/>
      <c r="D588" s="208"/>
    </row>
    <row r="589" spans="2:4" ht="15">
      <c r="B589" s="266"/>
      <c r="C589" s="264"/>
      <c r="D589" s="208"/>
    </row>
    <row r="590" spans="2:4">
      <c r="B590" s="235"/>
      <c r="D590" s="260"/>
    </row>
    <row r="591" spans="2:4">
      <c r="B591" s="235"/>
      <c r="D591" s="260"/>
    </row>
    <row r="592" spans="2:4">
      <c r="B592" s="235"/>
      <c r="D592" s="260"/>
    </row>
    <row r="593" spans="2:4">
      <c r="B593" s="235"/>
      <c r="D593" s="260"/>
    </row>
    <row r="594" spans="2:4">
      <c r="B594" s="235"/>
      <c r="D594" s="260"/>
    </row>
    <row r="595" spans="2:4">
      <c r="B595" s="235"/>
      <c r="D595" s="260"/>
    </row>
    <row r="596" spans="2:4">
      <c r="B596" s="235"/>
      <c r="D596" s="260"/>
    </row>
    <row r="597" spans="2:4">
      <c r="B597" s="235"/>
      <c r="D597" s="260"/>
    </row>
    <row r="598" spans="2:4">
      <c r="B598" s="236"/>
      <c r="D598" s="260"/>
    </row>
    <row r="599" spans="2:4">
      <c r="B599" s="236"/>
      <c r="D599" s="260"/>
    </row>
    <row r="600" spans="2:4">
      <c r="B600" s="236"/>
      <c r="D600" s="260"/>
    </row>
    <row r="601" spans="2:4">
      <c r="B601" s="236"/>
      <c r="D601" s="260"/>
    </row>
    <row r="602" spans="2:4">
      <c r="B602" s="236"/>
      <c r="D602" s="260"/>
    </row>
    <row r="603" spans="2:4">
      <c r="B603" s="236"/>
      <c r="D603" s="260"/>
    </row>
    <row r="604" spans="2:4">
      <c r="B604" s="236"/>
      <c r="D604" s="260"/>
    </row>
    <row r="605" spans="2:4">
      <c r="B605" s="236"/>
      <c r="D605" s="260"/>
    </row>
    <row r="606" spans="2:4">
      <c r="B606" s="236"/>
      <c r="D606" s="260"/>
    </row>
    <row r="607" spans="2:4">
      <c r="B607" s="236"/>
      <c r="D607" s="260"/>
    </row>
    <row r="608" spans="2:4">
      <c r="B608" s="236"/>
      <c r="D608" s="260"/>
    </row>
    <row r="609" spans="2:4">
      <c r="B609" s="236"/>
      <c r="D609" s="260"/>
    </row>
    <row r="610" spans="2:4">
      <c r="B610" s="235"/>
      <c r="D610" s="260"/>
    </row>
    <row r="611" spans="2:4">
      <c r="B611" s="235"/>
      <c r="D611" s="260"/>
    </row>
    <row r="612" spans="2:4">
      <c r="B612" s="235"/>
      <c r="D612" s="260"/>
    </row>
    <row r="613" spans="2:4">
      <c r="B613" s="235"/>
      <c r="D613" s="260"/>
    </row>
    <row r="614" spans="2:4">
      <c r="B614" s="235"/>
      <c r="D614" s="260"/>
    </row>
    <row r="615" spans="2:4">
      <c r="B615" s="235"/>
      <c r="D615" s="260"/>
    </row>
    <row r="616" spans="2:4">
      <c r="B616" s="235"/>
      <c r="D616" s="260"/>
    </row>
    <row r="617" spans="2:4">
      <c r="B617" s="235"/>
      <c r="D617" s="260"/>
    </row>
    <row r="618" spans="2:4">
      <c r="B618" s="235"/>
      <c r="D618" s="260"/>
    </row>
    <row r="619" spans="2:4">
      <c r="B619" s="235"/>
      <c r="D619" s="260"/>
    </row>
    <row r="620" spans="2:4">
      <c r="B620" s="235"/>
      <c r="D620" s="260"/>
    </row>
    <row r="621" spans="2:4">
      <c r="B621" s="235"/>
      <c r="D621" s="260"/>
    </row>
    <row r="622" spans="2:4">
      <c r="B622" s="235"/>
      <c r="D622" s="260"/>
    </row>
    <row r="623" spans="2:4">
      <c r="B623" s="235"/>
      <c r="D623" s="260"/>
    </row>
    <row r="624" spans="2:4">
      <c r="B624" s="235"/>
      <c r="D624" s="260"/>
    </row>
    <row r="625" spans="2:4">
      <c r="B625" s="235"/>
      <c r="D625" s="260"/>
    </row>
    <row r="626" spans="2:4">
      <c r="B626" s="235"/>
      <c r="D626" s="260"/>
    </row>
    <row r="627" spans="2:4">
      <c r="B627" s="235"/>
      <c r="D627" s="260"/>
    </row>
    <row r="628" spans="2:4" ht="15">
      <c r="B628" s="266"/>
    </row>
    <row r="629" spans="2:4">
      <c r="B629" s="262"/>
      <c r="C629" s="265"/>
    </row>
    <row r="630" spans="2:4">
      <c r="B630" s="262"/>
      <c r="C630" s="265"/>
    </row>
    <row r="631" spans="2:4">
      <c r="B631" s="262"/>
      <c r="C631" s="265"/>
    </row>
  </sheetData>
  <mergeCells count="2">
    <mergeCell ref="B409:C409"/>
    <mergeCell ref="B410:C410"/>
  </mergeCells>
  <phoneticPr fontId="3" type="noConversion"/>
  <conditionalFormatting sqref="G41:G43 G46:G48 I52 I33:I38">
    <cfRule type="cellIs" dxfId="5" priority="2" stopIfTrue="1" operator="equal">
      <formula>0</formula>
    </cfRule>
  </conditionalFormatting>
  <pageMargins left="0.75" right="0.75" top="1" bottom="1" header="0.5" footer="0.5"/>
  <pageSetup paperSize="9" scale="56" fitToHeight="4" orientation="landscape" r:id="rId1"/>
  <headerFooter alignWithMargins="0">
    <oddFooter>&amp;L&amp;A
&amp;F&amp;C&amp;D&amp;R&amp;P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indexed="50"/>
    <pageSetUpPr autoPageBreaks="0"/>
  </sheetPr>
  <dimension ref="A1:JA761"/>
  <sheetViews>
    <sheetView showGridLines="0" zoomScale="80" zoomScaleNormal="80" workbookViewId="0">
      <selection activeCell="B1" sqref="B1"/>
    </sheetView>
  </sheetViews>
  <sheetFormatPr defaultRowHeight="12.75"/>
  <cols>
    <col min="1" max="1" width="4.5703125" style="175" customWidth="1"/>
    <col min="2" max="2" width="72.5703125" customWidth="1"/>
    <col min="3" max="4" width="15.85546875" customWidth="1"/>
    <col min="5" max="6" width="17" customWidth="1"/>
    <col min="7" max="8" width="18.140625" customWidth="1"/>
    <col min="9" max="9" width="17.140625" customWidth="1"/>
    <col min="10" max="16" width="16.28515625" customWidth="1"/>
    <col min="17" max="22" width="15.140625" customWidth="1"/>
  </cols>
  <sheetData>
    <row r="1" spans="1:261" ht="26.25">
      <c r="A1" s="173" t="s">
        <v>303</v>
      </c>
    </row>
    <row r="3" spans="1:261" s="327" customFormat="1">
      <c r="A3" s="315" t="s">
        <v>129</v>
      </c>
      <c r="D3" s="316"/>
      <c r="E3" s="316"/>
      <c r="F3" s="316"/>
      <c r="G3" s="316"/>
      <c r="H3" s="316"/>
      <c r="I3" s="328"/>
      <c r="J3" s="316"/>
      <c r="K3" s="316"/>
      <c r="L3" s="316"/>
      <c r="M3" s="316"/>
      <c r="N3" s="328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316"/>
      <c r="AO3" s="316"/>
      <c r="AP3" s="316"/>
      <c r="AQ3" s="316"/>
      <c r="AR3" s="316"/>
      <c r="AS3" s="316"/>
      <c r="AT3" s="316"/>
      <c r="AU3" s="316"/>
      <c r="AV3" s="316"/>
      <c r="AW3" s="316"/>
      <c r="AX3" s="316"/>
      <c r="AY3" s="316"/>
      <c r="AZ3" s="316"/>
      <c r="BA3" s="316"/>
      <c r="BB3" s="316"/>
      <c r="BC3" s="316"/>
      <c r="BD3" s="316"/>
      <c r="BE3" s="316"/>
      <c r="BF3" s="316"/>
      <c r="BG3" s="316"/>
      <c r="BH3" s="316"/>
      <c r="BI3" s="316"/>
      <c r="BJ3" s="316"/>
      <c r="BK3" s="316"/>
      <c r="BL3" s="316"/>
      <c r="BM3" s="316"/>
      <c r="BN3" s="316"/>
      <c r="BO3" s="316"/>
      <c r="BP3" s="316"/>
      <c r="BQ3" s="316"/>
      <c r="BR3" s="316"/>
      <c r="BS3" s="316"/>
      <c r="BT3" s="316"/>
      <c r="BU3" s="316"/>
      <c r="BV3" s="316"/>
      <c r="BW3" s="316"/>
      <c r="BX3" s="316"/>
      <c r="BY3" s="316"/>
      <c r="BZ3" s="316"/>
      <c r="CA3" s="316"/>
      <c r="CB3" s="316"/>
      <c r="CC3" s="316"/>
      <c r="CD3" s="316"/>
      <c r="CE3" s="316"/>
      <c r="CF3" s="316"/>
      <c r="CG3" s="316"/>
      <c r="CH3" s="316"/>
      <c r="CI3" s="316"/>
      <c r="CJ3" s="316"/>
      <c r="CK3" s="316"/>
      <c r="CL3" s="316"/>
      <c r="CM3" s="316"/>
      <c r="CN3" s="316"/>
      <c r="CO3" s="316"/>
      <c r="CP3" s="316"/>
      <c r="CQ3" s="316"/>
      <c r="CR3" s="316"/>
      <c r="CS3" s="316"/>
      <c r="CT3" s="316"/>
      <c r="CU3" s="316"/>
      <c r="CV3" s="316"/>
      <c r="CW3" s="316"/>
      <c r="CX3" s="316"/>
      <c r="CY3" s="316"/>
      <c r="CZ3" s="316"/>
      <c r="DA3" s="316"/>
      <c r="DB3" s="316"/>
      <c r="DC3" s="316"/>
      <c r="DD3" s="316"/>
      <c r="DE3" s="316"/>
      <c r="DF3" s="316"/>
      <c r="DG3" s="316"/>
      <c r="DH3" s="316"/>
      <c r="DI3" s="316"/>
      <c r="DJ3" s="316"/>
      <c r="DK3" s="316"/>
      <c r="DL3" s="316"/>
      <c r="DM3" s="316"/>
      <c r="DN3" s="316"/>
      <c r="DO3" s="316"/>
      <c r="DP3" s="316"/>
      <c r="DQ3" s="316"/>
      <c r="DR3" s="316"/>
      <c r="DS3" s="316"/>
      <c r="DT3" s="316"/>
      <c r="DU3" s="316"/>
      <c r="DV3" s="316"/>
      <c r="DW3" s="316"/>
      <c r="DX3" s="316"/>
      <c r="DY3" s="316"/>
      <c r="DZ3" s="316"/>
      <c r="EA3" s="316"/>
      <c r="EB3" s="316"/>
      <c r="EC3" s="316"/>
      <c r="ED3" s="316"/>
      <c r="EE3" s="316"/>
      <c r="EF3" s="316"/>
      <c r="EG3" s="316"/>
      <c r="EH3" s="316"/>
      <c r="EI3" s="316"/>
      <c r="EJ3" s="316"/>
      <c r="EK3" s="316"/>
      <c r="EL3" s="316"/>
      <c r="EM3" s="316"/>
      <c r="EN3" s="316"/>
      <c r="EO3" s="316"/>
      <c r="EP3" s="316"/>
      <c r="EQ3" s="316"/>
      <c r="ER3" s="316"/>
      <c r="ES3" s="316"/>
      <c r="ET3" s="316"/>
      <c r="EU3" s="316"/>
      <c r="EV3" s="316"/>
      <c r="EW3" s="316"/>
      <c r="EX3" s="316"/>
      <c r="EY3" s="316"/>
      <c r="EZ3" s="316"/>
      <c r="FA3" s="316"/>
      <c r="FB3" s="316"/>
      <c r="FC3" s="316"/>
      <c r="FD3" s="316"/>
      <c r="FE3" s="316"/>
      <c r="FF3" s="316"/>
      <c r="FG3" s="316"/>
      <c r="FH3" s="316"/>
      <c r="FI3" s="316"/>
      <c r="FJ3" s="316"/>
      <c r="FK3" s="316"/>
      <c r="FL3" s="316"/>
      <c r="FM3" s="316"/>
      <c r="FN3" s="316"/>
      <c r="FO3" s="316"/>
      <c r="FP3" s="316"/>
      <c r="FQ3" s="316"/>
      <c r="FR3" s="316"/>
      <c r="FS3" s="316"/>
      <c r="FT3" s="316"/>
      <c r="FU3" s="316"/>
      <c r="FV3" s="316"/>
      <c r="FW3" s="316"/>
      <c r="FX3" s="316"/>
      <c r="FY3" s="316"/>
      <c r="FZ3" s="316"/>
      <c r="GA3" s="316"/>
      <c r="GB3" s="316"/>
      <c r="GC3" s="316"/>
      <c r="GD3" s="316"/>
      <c r="GE3" s="316"/>
      <c r="GF3" s="316"/>
      <c r="GG3" s="316"/>
      <c r="GH3" s="316"/>
      <c r="GI3" s="316"/>
      <c r="GJ3" s="316"/>
      <c r="GK3" s="316"/>
      <c r="GL3" s="316"/>
      <c r="GM3" s="316"/>
      <c r="GN3" s="316"/>
      <c r="GO3" s="316"/>
      <c r="GP3" s="316"/>
      <c r="GQ3" s="316"/>
      <c r="GR3" s="316"/>
      <c r="GS3" s="316"/>
      <c r="GT3" s="316"/>
      <c r="GU3" s="316"/>
      <c r="GV3" s="316"/>
      <c r="GW3" s="316"/>
      <c r="GX3" s="316"/>
      <c r="GY3" s="316"/>
      <c r="GZ3" s="316"/>
      <c r="HA3" s="316"/>
      <c r="HB3" s="316"/>
      <c r="HC3" s="316"/>
      <c r="HD3" s="316"/>
      <c r="HE3" s="316"/>
      <c r="HF3" s="316"/>
      <c r="HG3" s="316"/>
      <c r="HH3" s="316"/>
      <c r="HI3" s="316"/>
      <c r="HJ3" s="316"/>
      <c r="HK3" s="316"/>
      <c r="HL3" s="316"/>
      <c r="HM3" s="316"/>
      <c r="HN3" s="316"/>
      <c r="HO3" s="316"/>
      <c r="HP3" s="316"/>
      <c r="HQ3" s="316"/>
      <c r="HR3" s="316"/>
      <c r="HS3" s="316"/>
      <c r="HT3" s="316"/>
      <c r="HU3" s="316"/>
      <c r="HV3" s="316"/>
      <c r="HW3" s="316"/>
      <c r="HX3" s="316"/>
      <c r="HY3" s="316"/>
      <c r="HZ3" s="316"/>
      <c r="IA3" s="316"/>
      <c r="IB3" s="316"/>
      <c r="IC3" s="316"/>
      <c r="ID3" s="316"/>
      <c r="IE3" s="316"/>
      <c r="IF3" s="316"/>
      <c r="IG3" s="316"/>
      <c r="IH3" s="316"/>
      <c r="II3" s="316"/>
      <c r="IJ3" s="316"/>
      <c r="IK3" s="316"/>
      <c r="IL3" s="316"/>
      <c r="IM3" s="316"/>
      <c r="IN3" s="316"/>
      <c r="IO3" s="316"/>
      <c r="IP3" s="316"/>
      <c r="IQ3" s="316"/>
      <c r="IR3" s="316"/>
      <c r="IS3" s="316"/>
      <c r="IT3" s="316"/>
      <c r="IU3" s="316"/>
      <c r="IV3" s="316"/>
      <c r="IW3" s="316"/>
      <c r="IX3" s="316"/>
      <c r="IY3" s="316"/>
      <c r="IZ3" s="316"/>
      <c r="JA3" s="316"/>
    </row>
    <row r="4" spans="1:261" s="21" customFormat="1">
      <c r="A4" s="119" t="s">
        <v>304</v>
      </c>
      <c r="B4" s="20"/>
      <c r="C4" s="20"/>
      <c r="D4" s="20"/>
      <c r="E4" s="20"/>
      <c r="F4" s="20"/>
      <c r="G4" s="20"/>
      <c r="M4" s="20"/>
      <c r="N4" s="20"/>
    </row>
    <row r="5" spans="1:261">
      <c r="A5" s="119" t="s">
        <v>305</v>
      </c>
    </row>
    <row r="6" spans="1:261">
      <c r="A6" s="119"/>
    </row>
    <row r="7" spans="1:261" s="5" customFormat="1" ht="18">
      <c r="A7" s="185" t="s">
        <v>306</v>
      </c>
    </row>
    <row r="8" spans="1:261">
      <c r="G8" s="47"/>
      <c r="H8" s="28"/>
      <c r="I8" s="28"/>
      <c r="J8" s="28"/>
      <c r="K8" s="28"/>
    </row>
    <row r="9" spans="1:261">
      <c r="H9" s="28"/>
      <c r="I9" s="28"/>
      <c r="J9" s="28"/>
      <c r="K9" s="28"/>
    </row>
    <row r="10" spans="1:261" s="8" customFormat="1">
      <c r="A10" s="175"/>
      <c r="B10" s="6" t="s">
        <v>178</v>
      </c>
      <c r="C10" s="170" t="s">
        <v>103</v>
      </c>
      <c r="D10" s="406">
        <v>1</v>
      </c>
      <c r="E10" s="21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HE10" s="36"/>
    </row>
    <row r="11" spans="1:261" s="8" customFormat="1">
      <c r="A11" s="175"/>
      <c r="B11" s="6" t="s">
        <v>88</v>
      </c>
      <c r="C11" s="170" t="s">
        <v>112</v>
      </c>
      <c r="D11" s="447">
        <v>1.2E-2</v>
      </c>
      <c r="E11" s="21"/>
      <c r="F11" s="28"/>
      <c r="G11" s="28"/>
      <c r="H11" s="28"/>
      <c r="I11" s="28"/>
      <c r="J11" s="137"/>
      <c r="K11" s="137"/>
      <c r="L11" s="137"/>
      <c r="M11" s="137"/>
      <c r="N11" s="137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HE11" s="36"/>
    </row>
    <row r="12" spans="1:261" s="8" customFormat="1">
      <c r="A12" s="175"/>
      <c r="B12" s="32" t="s">
        <v>179</v>
      </c>
      <c r="C12" s="195" t="s">
        <v>90</v>
      </c>
      <c r="D12" s="400">
        <v>48</v>
      </c>
      <c r="E12" s="21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HE12" s="36"/>
    </row>
    <row r="13" spans="1:261" s="8" customFormat="1">
      <c r="A13" s="175"/>
      <c r="B13" s="3" t="s">
        <v>91</v>
      </c>
      <c r="C13" s="196" t="s">
        <v>103</v>
      </c>
      <c r="D13" s="406">
        <v>0.15</v>
      </c>
      <c r="E13" s="21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HE13" s="36"/>
    </row>
    <row r="14" spans="1:261" s="8" customFormat="1">
      <c r="A14" s="175"/>
      <c r="B14" s="32" t="s">
        <v>180</v>
      </c>
      <c r="C14" s="195" t="s">
        <v>90</v>
      </c>
      <c r="D14" s="229">
        <f>D12/(1+D13)</f>
        <v>41.739130434782609</v>
      </c>
      <c r="E14" s="21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HE14" s="36"/>
    </row>
    <row r="15" spans="1:261" s="8" customFormat="1">
      <c r="A15" s="175"/>
      <c r="B15" s="32" t="s">
        <v>181</v>
      </c>
      <c r="C15" s="195" t="s">
        <v>90</v>
      </c>
      <c r="D15" s="400">
        <v>48</v>
      </c>
      <c r="E15" s="21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HE15" s="36"/>
    </row>
    <row r="16" spans="1:261" s="8" customFormat="1">
      <c r="A16" s="175"/>
      <c r="B16" s="32" t="s">
        <v>92</v>
      </c>
      <c r="C16" s="195" t="s">
        <v>90</v>
      </c>
      <c r="D16" s="400">
        <v>16</v>
      </c>
      <c r="E16" s="21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HE16" s="36"/>
    </row>
    <row r="17" spans="1:23">
      <c r="B17" s="32" t="s">
        <v>94</v>
      </c>
      <c r="C17" s="195"/>
      <c r="D17" s="406">
        <v>0.4</v>
      </c>
      <c r="E17" s="21"/>
      <c r="F17" s="28"/>
      <c r="G17" s="28"/>
      <c r="H17" s="28"/>
      <c r="I17" s="28"/>
    </row>
    <row r="18" spans="1:23">
      <c r="B18" s="26"/>
      <c r="C18" s="26"/>
      <c r="D18" s="29"/>
      <c r="E18" s="29"/>
      <c r="H18" s="10"/>
      <c r="I18" s="16"/>
      <c r="J18" s="16"/>
      <c r="K18" s="19"/>
    </row>
    <row r="19" spans="1:23">
      <c r="B19" s="1"/>
      <c r="C19" s="12"/>
      <c r="D19" s="10"/>
      <c r="E19" s="10"/>
      <c r="F19" s="10"/>
      <c r="G19" s="10"/>
      <c r="H19" s="10"/>
      <c r="I19" s="16"/>
      <c r="J19" s="16"/>
      <c r="K19" s="19"/>
    </row>
    <row r="20" spans="1:23">
      <c r="B20" s="1"/>
      <c r="C20" s="12"/>
      <c r="D20" s="10"/>
      <c r="E20" s="10"/>
      <c r="F20" s="10"/>
      <c r="G20" s="10"/>
      <c r="H20" s="10"/>
      <c r="I20" s="16"/>
      <c r="J20" s="16"/>
      <c r="K20" s="19"/>
    </row>
    <row r="21" spans="1:23" ht="18">
      <c r="A21" s="117" t="s">
        <v>308</v>
      </c>
      <c r="E21" s="49"/>
      <c r="F21" s="252"/>
      <c r="G21" s="10"/>
      <c r="I21" s="10"/>
      <c r="J21" s="10"/>
      <c r="K21" s="10"/>
    </row>
    <row r="22" spans="1:23" s="25" customFormat="1" ht="15">
      <c r="A22" s="181"/>
      <c r="B22" s="16"/>
      <c r="C22" s="21"/>
      <c r="D22" s="21"/>
      <c r="E22" s="252"/>
      <c r="F22" s="275"/>
      <c r="G22" s="252"/>
      <c r="H22" s="10"/>
      <c r="I22" s="10"/>
      <c r="J22"/>
      <c r="K22"/>
      <c r="L22"/>
      <c r="M22"/>
    </row>
    <row r="23" spans="1:23" s="25" customFormat="1" ht="25.5">
      <c r="A23" s="181"/>
      <c r="B23" s="321" t="s">
        <v>250</v>
      </c>
      <c r="C23" s="322" t="s">
        <v>309</v>
      </c>
      <c r="D23" s="445" t="s">
        <v>310</v>
      </c>
      <c r="E23" s="210"/>
      <c r="F23" s="210"/>
      <c r="G23" s="240"/>
      <c r="H23" s="10"/>
      <c r="I23"/>
      <c r="J23"/>
      <c r="K23"/>
      <c r="L23"/>
    </row>
    <row r="24" spans="1:23" s="25" customFormat="1">
      <c r="A24" s="181"/>
      <c r="B24" s="52" t="s">
        <v>248</v>
      </c>
      <c r="C24" s="404"/>
      <c r="D24" s="404"/>
      <c r="E24" s="210"/>
      <c r="F24" s="253"/>
      <c r="G24" s="10"/>
      <c r="H24" s="10"/>
      <c r="I24"/>
      <c r="J24"/>
      <c r="K24"/>
      <c r="L24"/>
    </row>
    <row r="25" spans="1:23" s="25" customFormat="1">
      <c r="A25" s="181"/>
      <c r="B25" s="52" t="s">
        <v>234</v>
      </c>
      <c r="C25" s="404"/>
      <c r="D25" s="404"/>
      <c r="E25" s="210"/>
      <c r="F25" s="253"/>
      <c r="G25" s="10"/>
      <c r="H25" s="10"/>
      <c r="I25"/>
      <c r="J25"/>
      <c r="K25"/>
      <c r="L25"/>
    </row>
    <row r="26" spans="1:23" s="25" customFormat="1">
      <c r="A26" s="181"/>
      <c r="B26" s="52" t="s">
        <v>235</v>
      </c>
      <c r="C26" s="404"/>
      <c r="D26" s="404"/>
      <c r="E26" s="210"/>
      <c r="F26" s="253"/>
      <c r="G26" s="10"/>
      <c r="H26" s="10"/>
      <c r="I26"/>
      <c r="J26"/>
      <c r="K26"/>
      <c r="L26"/>
    </row>
    <row r="27" spans="1:23" s="25" customFormat="1">
      <c r="A27" s="181"/>
      <c r="B27" s="267" t="s">
        <v>238</v>
      </c>
      <c r="C27" s="73">
        <f>SUM(C24:C26)</f>
        <v>0</v>
      </c>
      <c r="D27" s="73">
        <f>SUM(D24:D26)</f>
        <v>0</v>
      </c>
      <c r="E27" s="210"/>
      <c r="F27" s="254"/>
      <c r="G27" s="10"/>
      <c r="H27" s="10"/>
      <c r="I27"/>
      <c r="J27"/>
      <c r="K27"/>
      <c r="L27"/>
      <c r="M27" s="77"/>
      <c r="N27" s="77"/>
      <c r="O27" s="77"/>
      <c r="P27" s="77"/>
      <c r="Q27" s="77"/>
      <c r="R27" s="16"/>
    </row>
    <row r="28" spans="1:23" s="25" customFormat="1">
      <c r="A28" s="181"/>
      <c r="B28" s="21"/>
      <c r="C28" s="78"/>
      <c r="D28" s="21"/>
      <c r="E28" s="21"/>
      <c r="F28" s="21"/>
      <c r="G28" s="21"/>
      <c r="H28" s="21"/>
      <c r="I28" s="79"/>
      <c r="J28" s="16"/>
      <c r="K28" s="10"/>
      <c r="L28" s="10"/>
      <c r="M28"/>
      <c r="N28"/>
      <c r="O28"/>
      <c r="P28"/>
      <c r="Q28" s="16"/>
      <c r="R28" s="16"/>
      <c r="S28" s="16"/>
      <c r="T28" s="16"/>
      <c r="U28" s="16"/>
      <c r="V28" s="16"/>
      <c r="W28" s="16"/>
    </row>
    <row r="29" spans="1:23" s="25" customFormat="1">
      <c r="A29" s="181"/>
      <c r="B29" s="21"/>
      <c r="C29" s="78"/>
      <c r="D29" s="21"/>
      <c r="E29" s="21"/>
      <c r="F29" s="21"/>
      <c r="G29" s="21"/>
      <c r="H29" s="21"/>
      <c r="I29" s="79"/>
      <c r="J29" s="16"/>
      <c r="K29" s="10"/>
      <c r="L29"/>
      <c r="M29"/>
      <c r="N29"/>
      <c r="O29"/>
      <c r="P29"/>
      <c r="Q29" s="16"/>
      <c r="R29" s="16"/>
      <c r="S29" s="16"/>
      <c r="T29" s="16"/>
      <c r="U29" s="16"/>
      <c r="V29" s="16"/>
      <c r="W29" s="16"/>
    </row>
    <row r="30" spans="1:23" s="25" customFormat="1">
      <c r="A30" s="181"/>
      <c r="B30" s="21"/>
      <c r="C30" s="21"/>
      <c r="D30" s="21"/>
      <c r="E30" s="21"/>
      <c r="F30" s="162"/>
      <c r="G30" s="21"/>
      <c r="H30" s="21"/>
      <c r="I30" s="79"/>
      <c r="J30" s="16"/>
      <c r="K30" s="21"/>
      <c r="L30" s="21"/>
      <c r="M30" s="21"/>
      <c r="N30" s="21"/>
    </row>
    <row r="31" spans="1:23">
      <c r="J31" s="21"/>
    </row>
    <row r="32" spans="1:23">
      <c r="C32" s="45"/>
      <c r="E32" s="44"/>
    </row>
    <row r="33" spans="1:17" s="5" customFormat="1" ht="18">
      <c r="A33" s="185" t="s">
        <v>314</v>
      </c>
      <c r="B33" s="255"/>
      <c r="C33" s="255"/>
      <c r="D33" s="255"/>
      <c r="E33" s="255"/>
      <c r="F33" s="255"/>
    </row>
    <row r="34" spans="1:17">
      <c r="B34" s="139" t="s">
        <v>315</v>
      </c>
      <c r="C34" s="31"/>
      <c r="D34" s="31"/>
      <c r="E34" s="31"/>
      <c r="F34" s="31"/>
      <c r="G34" s="8"/>
      <c r="H34" s="8"/>
      <c r="I34" s="8"/>
      <c r="J34" s="8"/>
    </row>
    <row r="35" spans="1:17">
      <c r="C35" s="45"/>
      <c r="E35" s="44"/>
    </row>
    <row r="36" spans="1:17">
      <c r="B36" s="5"/>
      <c r="C36" s="456" t="s">
        <v>316</v>
      </c>
      <c r="D36" s="456"/>
      <c r="E36" s="456"/>
      <c r="F36" s="456"/>
      <c r="G36" s="456"/>
      <c r="H36" s="456"/>
      <c r="I36" s="456"/>
      <c r="J36" s="456"/>
      <c r="K36" s="456"/>
      <c r="L36" s="456"/>
    </row>
    <row r="37" spans="1:17">
      <c r="B37" s="319" t="s">
        <v>250</v>
      </c>
      <c r="C37" s="320" t="s">
        <v>412</v>
      </c>
      <c r="D37" s="320" t="s">
        <v>413</v>
      </c>
      <c r="E37" s="320" t="s">
        <v>420</v>
      </c>
      <c r="F37" s="320" t="s">
        <v>421</v>
      </c>
      <c r="G37" s="320" t="s">
        <v>414</v>
      </c>
      <c r="H37" s="320" t="s">
        <v>415</v>
      </c>
      <c r="I37" s="320" t="s">
        <v>416</v>
      </c>
      <c r="J37" s="320" t="s">
        <v>417</v>
      </c>
      <c r="K37" s="320" t="s">
        <v>418</v>
      </c>
      <c r="L37" s="320" t="s">
        <v>419</v>
      </c>
      <c r="N37" s="311" t="s">
        <v>140</v>
      </c>
    </row>
    <row r="38" spans="1:17">
      <c r="B38" s="52" t="s">
        <v>239</v>
      </c>
      <c r="C38" s="446"/>
      <c r="D38" s="405"/>
      <c r="E38" s="446"/>
      <c r="F38" s="405"/>
      <c r="G38" s="405"/>
      <c r="H38" s="405"/>
      <c r="I38" s="405"/>
      <c r="J38" s="405"/>
      <c r="K38" s="405"/>
      <c r="L38" s="405"/>
      <c r="N38" s="34">
        <f t="shared" ref="N38:N41" si="0">SUM(C38:L38)</f>
        <v>0</v>
      </c>
    </row>
    <row r="39" spans="1:17">
      <c r="B39" s="52" t="s">
        <v>240</v>
      </c>
      <c r="C39" s="405"/>
      <c r="D39" s="405"/>
      <c r="E39" s="405"/>
      <c r="F39" s="405"/>
      <c r="G39" s="405"/>
      <c r="H39" s="405"/>
      <c r="I39" s="405"/>
      <c r="J39" s="405"/>
      <c r="K39" s="405"/>
      <c r="L39" s="405"/>
      <c r="N39" s="34">
        <f t="shared" si="0"/>
        <v>0</v>
      </c>
    </row>
    <row r="40" spans="1:17">
      <c r="B40" s="52" t="s">
        <v>241</v>
      </c>
      <c r="C40" s="446"/>
      <c r="D40" s="446"/>
      <c r="E40" s="446"/>
      <c r="F40" s="446"/>
      <c r="G40" s="405"/>
      <c r="H40" s="405"/>
      <c r="I40" s="405"/>
      <c r="J40" s="405"/>
      <c r="K40" s="405"/>
      <c r="L40" s="405"/>
      <c r="N40" s="34">
        <f t="shared" si="0"/>
        <v>0</v>
      </c>
    </row>
    <row r="41" spans="1:17">
      <c r="B41" s="58" t="s">
        <v>139</v>
      </c>
      <c r="C41" s="281">
        <f t="shared" ref="C41:L41" si="1">SUM(C38:C40)</f>
        <v>0</v>
      </c>
      <c r="D41" s="281">
        <f t="shared" si="1"/>
        <v>0</v>
      </c>
      <c r="E41" s="281">
        <f t="shared" si="1"/>
        <v>0</v>
      </c>
      <c r="F41" s="281">
        <f t="shared" si="1"/>
        <v>0</v>
      </c>
      <c r="G41" s="281">
        <f t="shared" si="1"/>
        <v>0</v>
      </c>
      <c r="H41" s="281">
        <f t="shared" si="1"/>
        <v>0</v>
      </c>
      <c r="I41" s="281">
        <f t="shared" si="1"/>
        <v>0</v>
      </c>
      <c r="J41" s="281">
        <f t="shared" si="1"/>
        <v>0</v>
      </c>
      <c r="K41" s="281">
        <f t="shared" si="1"/>
        <v>0</v>
      </c>
      <c r="L41" s="281">
        <f t="shared" si="1"/>
        <v>0</v>
      </c>
      <c r="N41" s="34">
        <f t="shared" si="0"/>
        <v>0</v>
      </c>
    </row>
    <row r="43" spans="1:17">
      <c r="E43" s="76"/>
    </row>
    <row r="45" spans="1:17" s="5" customFormat="1" ht="18">
      <c r="A45" s="185" t="s">
        <v>317</v>
      </c>
      <c r="J45" s="271"/>
    </row>
    <row r="46" spans="1:17" ht="18">
      <c r="A46" s="117"/>
      <c r="G46" s="78"/>
      <c r="J46" s="40"/>
    </row>
    <row r="47" spans="1:17" ht="18">
      <c r="A47" s="117"/>
      <c r="B47" s="237"/>
      <c r="C47" s="456" t="s">
        <v>320</v>
      </c>
      <c r="D47" s="456"/>
      <c r="E47" s="456"/>
      <c r="F47" s="456"/>
      <c r="G47" s="456" t="s">
        <v>141</v>
      </c>
      <c r="H47" s="456"/>
      <c r="I47" s="456"/>
      <c r="J47" s="456"/>
      <c r="K47" s="470" t="s">
        <v>35</v>
      </c>
      <c r="L47" s="470"/>
      <c r="M47" s="470"/>
      <c r="N47" s="470"/>
      <c r="P47" s="21"/>
    </row>
    <row r="48" spans="1:17" s="25" customFormat="1">
      <c r="A48" s="181"/>
      <c r="B48" s="465" t="s">
        <v>318</v>
      </c>
      <c r="C48" s="335" t="s">
        <v>48</v>
      </c>
      <c r="D48" s="335" t="s">
        <v>49</v>
      </c>
      <c r="E48" s="335" t="s">
        <v>58</v>
      </c>
      <c r="F48" s="335" t="s">
        <v>105</v>
      </c>
      <c r="G48" s="335" t="s">
        <v>48</v>
      </c>
      <c r="H48" s="335" t="s">
        <v>49</v>
      </c>
      <c r="I48" s="335" t="s">
        <v>58</v>
      </c>
      <c r="J48" s="335" t="s">
        <v>105</v>
      </c>
      <c r="K48" s="335" t="s">
        <v>35</v>
      </c>
      <c r="L48" s="470" t="s">
        <v>111</v>
      </c>
      <c r="M48" s="470"/>
      <c r="N48" s="470"/>
      <c r="P48" s="21"/>
      <c r="Q48"/>
    </row>
    <row r="49" spans="1:28" s="25" customFormat="1" ht="25.5">
      <c r="A49" s="181"/>
      <c r="B49" s="466"/>
      <c r="C49" s="335" t="s">
        <v>104</v>
      </c>
      <c r="D49" s="335" t="s">
        <v>104</v>
      </c>
      <c r="E49" s="335" t="s">
        <v>104</v>
      </c>
      <c r="F49" s="335" t="s">
        <v>104</v>
      </c>
      <c r="G49" s="336" t="s">
        <v>99</v>
      </c>
      <c r="H49" s="336" t="s">
        <v>99</v>
      </c>
      <c r="I49" s="336" t="s">
        <v>99</v>
      </c>
      <c r="J49" s="335" t="s">
        <v>99</v>
      </c>
      <c r="K49" s="335" t="s">
        <v>104</v>
      </c>
      <c r="L49" s="335" t="s">
        <v>17</v>
      </c>
      <c r="M49" s="335" t="s">
        <v>18</v>
      </c>
      <c r="N49" s="335" t="s">
        <v>19</v>
      </c>
      <c r="P49" s="21"/>
      <c r="Q49"/>
    </row>
    <row r="50" spans="1:28" s="25" customFormat="1">
      <c r="A50" s="181"/>
      <c r="B50" s="440" t="s">
        <v>248</v>
      </c>
      <c r="C50" s="430" t="s">
        <v>165</v>
      </c>
      <c r="D50" s="430" t="s">
        <v>165</v>
      </c>
      <c r="E50" s="430" t="s">
        <v>165</v>
      </c>
      <c r="F50" s="88">
        <f>SUM(C50:E50)</f>
        <v>0</v>
      </c>
      <c r="G50" s="430" t="s">
        <v>165</v>
      </c>
      <c r="H50" s="430" t="s">
        <v>165</v>
      </c>
      <c r="I50" s="430" t="s">
        <v>165</v>
      </c>
      <c r="J50" s="88">
        <f>SUM(G50:I50)</f>
        <v>0</v>
      </c>
      <c r="K50" s="430" t="s">
        <v>165</v>
      </c>
      <c r="L50" s="430" t="s">
        <v>165</v>
      </c>
      <c r="M50" s="430" t="s">
        <v>165</v>
      </c>
      <c r="N50" s="430" t="s">
        <v>165</v>
      </c>
      <c r="O50" s="97"/>
      <c r="P50" s="21"/>
      <c r="Q50"/>
    </row>
    <row r="51" spans="1:28" s="25" customFormat="1">
      <c r="A51" s="181"/>
      <c r="B51" s="440" t="s">
        <v>234</v>
      </c>
      <c r="C51" s="430" t="s">
        <v>165</v>
      </c>
      <c r="D51" s="430" t="s">
        <v>165</v>
      </c>
      <c r="E51" s="430" t="s">
        <v>165</v>
      </c>
      <c r="F51" s="88">
        <f>SUM(C51:E51)</f>
        <v>0</v>
      </c>
      <c r="G51" s="430" t="s">
        <v>165</v>
      </c>
      <c r="H51" s="430" t="s">
        <v>165</v>
      </c>
      <c r="I51" s="430" t="s">
        <v>165</v>
      </c>
      <c r="J51" s="88">
        <f>SUM(G51:I51)</f>
        <v>0</v>
      </c>
      <c r="K51" s="430" t="s">
        <v>165</v>
      </c>
      <c r="L51" s="430" t="s">
        <v>165</v>
      </c>
      <c r="M51" s="430" t="s">
        <v>165</v>
      </c>
      <c r="N51" s="430" t="s">
        <v>165</v>
      </c>
      <c r="O51" s="97"/>
      <c r="P51" s="21"/>
      <c r="Q51"/>
    </row>
    <row r="52" spans="1:28" s="25" customFormat="1">
      <c r="A52" s="181"/>
      <c r="B52" s="440" t="s">
        <v>235</v>
      </c>
      <c r="C52" s="430" t="s">
        <v>165</v>
      </c>
      <c r="D52" s="430" t="s">
        <v>165</v>
      </c>
      <c r="E52" s="430" t="s">
        <v>165</v>
      </c>
      <c r="F52" s="88">
        <f>SUM(C52:E52)</f>
        <v>0</v>
      </c>
      <c r="G52" s="430" t="s">
        <v>165</v>
      </c>
      <c r="H52" s="430" t="s">
        <v>165</v>
      </c>
      <c r="I52" s="430" t="s">
        <v>165</v>
      </c>
      <c r="J52" s="88">
        <f>SUM(G52:I52)</f>
        <v>0</v>
      </c>
      <c r="K52" s="430" t="s">
        <v>165</v>
      </c>
      <c r="L52" s="430" t="s">
        <v>165</v>
      </c>
      <c r="M52" s="430" t="s">
        <v>165</v>
      </c>
      <c r="N52" s="430" t="s">
        <v>165</v>
      </c>
      <c r="O52" s="97"/>
      <c r="P52" s="21"/>
      <c r="Q52"/>
    </row>
    <row r="53" spans="1:28" s="25" customFormat="1">
      <c r="A53" s="181"/>
      <c r="B53" s="441" t="s">
        <v>251</v>
      </c>
      <c r="C53" s="89">
        <f t="shared" ref="C53:L53" si="2">SUM(C50:C52)</f>
        <v>0</v>
      </c>
      <c r="D53" s="89">
        <f t="shared" si="2"/>
        <v>0</v>
      </c>
      <c r="E53" s="89">
        <f t="shared" si="2"/>
        <v>0</v>
      </c>
      <c r="F53" s="88">
        <f t="shared" si="2"/>
        <v>0</v>
      </c>
      <c r="G53" s="89">
        <f t="shared" si="2"/>
        <v>0</v>
      </c>
      <c r="H53" s="89">
        <f t="shared" si="2"/>
        <v>0</v>
      </c>
      <c r="I53" s="89">
        <f t="shared" si="2"/>
        <v>0</v>
      </c>
      <c r="J53" s="89">
        <f t="shared" si="2"/>
        <v>0</v>
      </c>
      <c r="K53" s="88">
        <f t="shared" si="2"/>
        <v>0</v>
      </c>
      <c r="L53" s="88">
        <f t="shared" si="2"/>
        <v>0</v>
      </c>
      <c r="M53" s="88"/>
      <c r="N53" s="88"/>
      <c r="P53" s="276"/>
      <c r="Q53"/>
      <c r="S53" s="21"/>
      <c r="T53" s="21"/>
      <c r="U53" s="21"/>
    </row>
    <row r="54" spans="1:28" s="25" customFormat="1">
      <c r="A54" s="181"/>
      <c r="B54" s="90" t="s">
        <v>321</v>
      </c>
      <c r="C54" s="442"/>
      <c r="D54" s="442"/>
      <c r="E54" s="443"/>
      <c r="F54" s="444"/>
      <c r="G54" s="21"/>
      <c r="H54" s="113"/>
      <c r="I54" s="21"/>
      <c r="J54" s="21"/>
      <c r="K54" s="21"/>
      <c r="L54" s="21"/>
      <c r="M54" s="21"/>
      <c r="N54" s="21"/>
      <c r="O54" s="79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</row>
    <row r="55" spans="1:28" s="25" customFormat="1">
      <c r="A55" s="181"/>
      <c r="B55" s="90" t="s">
        <v>319</v>
      </c>
      <c r="C55" s="467"/>
      <c r="D55" s="468"/>
      <c r="E55" s="468"/>
      <c r="F55" s="469"/>
      <c r="G55" s="21"/>
      <c r="H55" s="113"/>
      <c r="I55" s="21"/>
      <c r="J55" s="21"/>
      <c r="K55" s="21"/>
      <c r="L55" s="21"/>
      <c r="M55" s="21"/>
      <c r="N55" s="21"/>
      <c r="O55" s="79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</row>
    <row r="56" spans="1:28" s="25" customFormat="1">
      <c r="A56" s="181"/>
      <c r="B56" s="83"/>
      <c r="C56" s="164"/>
      <c r="D56" s="164"/>
      <c r="E56" s="164"/>
      <c r="F56" s="83"/>
      <c r="G56" s="21"/>
      <c r="H56" s="21"/>
      <c r="I56" s="79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</row>
    <row r="57" spans="1:28" s="25" customFormat="1">
      <c r="A57" s="181"/>
      <c r="B57"/>
      <c r="C57" s="164"/>
      <c r="D57" s="164"/>
      <c r="E57" s="164"/>
      <c r="F57" s="83"/>
      <c r="G57" s="21"/>
      <c r="H57" s="21"/>
      <c r="I57" s="79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</row>
    <row r="58" spans="1:28" s="25" customFormat="1">
      <c r="A58" s="181"/>
      <c r="B58" s="337" t="s">
        <v>322</v>
      </c>
      <c r="C58" s="335" t="s">
        <v>48</v>
      </c>
      <c r="D58" s="335" t="s">
        <v>49</v>
      </c>
      <c r="E58" s="335" t="s">
        <v>58</v>
      </c>
      <c r="F58" s="335" t="s">
        <v>217</v>
      </c>
      <c r="G58" s="21"/>
      <c r="H58" s="21"/>
      <c r="I58" s="79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</row>
    <row r="59" spans="1:28" s="25" customFormat="1">
      <c r="A59" s="181"/>
      <c r="B59" s="52" t="s">
        <v>248</v>
      </c>
      <c r="C59" s="406"/>
      <c r="D59" s="406"/>
      <c r="E59" s="407"/>
      <c r="F59" s="406"/>
      <c r="G59" s="191"/>
      <c r="H59" s="21"/>
      <c r="I59" s="79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</row>
    <row r="60" spans="1:28" s="25" customFormat="1">
      <c r="A60" s="181"/>
      <c r="B60" s="52" t="s">
        <v>234</v>
      </c>
      <c r="C60" s="406"/>
      <c r="D60" s="406"/>
      <c r="E60" s="407"/>
      <c r="F60" s="406"/>
      <c r="G60" s="21"/>
      <c r="H60" s="21"/>
      <c r="I60" s="79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</row>
    <row r="61" spans="1:28" s="25" customFormat="1">
      <c r="A61" s="181"/>
      <c r="B61" s="52" t="s">
        <v>235</v>
      </c>
      <c r="C61" s="406"/>
      <c r="D61" s="406"/>
      <c r="E61" s="407"/>
      <c r="F61" s="406"/>
      <c r="G61" s="21"/>
      <c r="H61" s="21"/>
      <c r="I61" s="79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</row>
    <row r="62" spans="1:28" s="25" customFormat="1">
      <c r="A62" s="181"/>
      <c r="B62" s="83"/>
      <c r="C62" s="164"/>
      <c r="D62" s="164"/>
      <c r="E62" s="164"/>
      <c r="F62" s="83"/>
      <c r="G62" s="21"/>
      <c r="H62" s="21"/>
      <c r="I62" s="79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</row>
    <row r="63" spans="1:28" s="25" customFormat="1">
      <c r="A63" s="181"/>
      <c r="B63" s="83"/>
      <c r="C63" s="164"/>
      <c r="D63" s="164"/>
      <c r="E63" s="164"/>
      <c r="F63" s="83"/>
      <c r="G63" s="21"/>
      <c r="H63" s="21"/>
      <c r="I63" s="79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</row>
    <row r="64" spans="1:28" s="25" customFormat="1" ht="18">
      <c r="A64" s="117" t="s">
        <v>323</v>
      </c>
      <c r="B64" s="83"/>
      <c r="C64" s="83"/>
      <c r="D64" s="83"/>
      <c r="E64" s="83"/>
      <c r="F64" s="83"/>
      <c r="G64" s="21"/>
      <c r="H64" s="21"/>
      <c r="I64" s="79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</row>
    <row r="65" spans="1:23" s="21" customFormat="1">
      <c r="A65" s="120"/>
      <c r="B65" s="83"/>
      <c r="C65" s="83"/>
      <c r="D65" s="83"/>
      <c r="E65" s="83"/>
      <c r="F65" s="83"/>
      <c r="I65" s="79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</row>
    <row r="66" spans="1:23" s="25" customFormat="1">
      <c r="A66" s="181"/>
      <c r="B66" s="465" t="s">
        <v>247</v>
      </c>
      <c r="C66" s="470" t="s">
        <v>48</v>
      </c>
      <c r="D66" s="470"/>
      <c r="E66" s="470"/>
      <c r="F66" s="470" t="s">
        <v>49</v>
      </c>
      <c r="G66" s="470"/>
      <c r="H66" s="470"/>
      <c r="I66" s="470" t="s">
        <v>58</v>
      </c>
      <c r="J66" s="470"/>
      <c r="K66" s="470"/>
      <c r="L66" s="470" t="s">
        <v>35</v>
      </c>
      <c r="M66" s="470"/>
      <c r="N66" s="470"/>
      <c r="O66" s="16"/>
      <c r="P66" s="16"/>
      <c r="Q66" s="16"/>
      <c r="R66" s="16"/>
      <c r="S66" s="16"/>
      <c r="T66" s="16"/>
      <c r="U66" s="16"/>
      <c r="V66" s="16"/>
      <c r="W66" s="16"/>
    </row>
    <row r="67" spans="1:23" s="25" customFormat="1">
      <c r="A67" s="181"/>
      <c r="B67" s="466"/>
      <c r="C67" s="335" t="s">
        <v>143</v>
      </c>
      <c r="D67" s="335" t="s">
        <v>163</v>
      </c>
      <c r="E67" s="335" t="s">
        <v>164</v>
      </c>
      <c r="F67" s="335" t="s">
        <v>143</v>
      </c>
      <c r="G67" s="335" t="s">
        <v>163</v>
      </c>
      <c r="H67" s="335" t="s">
        <v>164</v>
      </c>
      <c r="I67" s="335" t="s">
        <v>143</v>
      </c>
      <c r="J67" s="335" t="s">
        <v>163</v>
      </c>
      <c r="K67" s="335" t="s">
        <v>164</v>
      </c>
      <c r="L67" s="335" t="s">
        <v>143</v>
      </c>
      <c r="M67" s="335" t="s">
        <v>163</v>
      </c>
      <c r="N67" s="335" t="s">
        <v>164</v>
      </c>
      <c r="O67" s="16"/>
      <c r="P67" s="16"/>
      <c r="Q67" s="16"/>
      <c r="R67" s="16"/>
      <c r="S67" s="16"/>
      <c r="T67" s="16"/>
      <c r="U67" s="16"/>
      <c r="V67" s="16"/>
      <c r="W67" s="16"/>
    </row>
    <row r="68" spans="1:23" s="25" customFormat="1">
      <c r="A68" s="181"/>
      <c r="B68" s="440" t="s">
        <v>248</v>
      </c>
      <c r="C68" s="408"/>
      <c r="D68" s="408"/>
      <c r="E68" s="408"/>
      <c r="F68" s="408"/>
      <c r="G68" s="408"/>
      <c r="H68" s="408"/>
      <c r="I68" s="406"/>
      <c r="J68" s="406"/>
      <c r="K68" s="406"/>
      <c r="L68" s="409"/>
      <c r="M68" s="409"/>
      <c r="N68" s="409"/>
      <c r="O68" s="16"/>
      <c r="P68" s="16"/>
      <c r="Q68" s="16"/>
      <c r="R68" s="16"/>
      <c r="S68" s="16"/>
      <c r="T68" s="16"/>
      <c r="U68" s="16"/>
      <c r="V68" s="16"/>
      <c r="W68" s="16"/>
    </row>
    <row r="69" spans="1:23" s="25" customFormat="1">
      <c r="A69" s="181"/>
      <c r="B69" s="440" t="s">
        <v>234</v>
      </c>
      <c r="C69" s="408"/>
      <c r="D69" s="408"/>
      <c r="E69" s="408"/>
      <c r="F69" s="408"/>
      <c r="G69" s="408"/>
      <c r="H69" s="408"/>
      <c r="I69" s="406"/>
      <c r="J69" s="406"/>
      <c r="K69" s="406"/>
      <c r="L69" s="409"/>
      <c r="M69" s="409"/>
      <c r="N69" s="409"/>
      <c r="O69" s="16"/>
      <c r="P69" s="16"/>
      <c r="Q69" s="16"/>
      <c r="R69" s="16"/>
      <c r="S69" s="16"/>
      <c r="T69" s="16"/>
      <c r="U69" s="16"/>
      <c r="V69" s="16"/>
      <c r="W69" s="16"/>
    </row>
    <row r="70" spans="1:23" s="25" customFormat="1">
      <c r="A70" s="181"/>
      <c r="B70" s="440" t="s">
        <v>235</v>
      </c>
      <c r="C70" s="408"/>
      <c r="D70" s="408"/>
      <c r="E70" s="408"/>
      <c r="F70" s="408"/>
      <c r="G70" s="408"/>
      <c r="H70" s="408"/>
      <c r="I70" s="406"/>
      <c r="J70" s="406"/>
      <c r="K70" s="406"/>
      <c r="L70" s="409"/>
      <c r="M70" s="409"/>
      <c r="N70" s="409"/>
      <c r="O70" s="16"/>
      <c r="P70" s="16"/>
      <c r="Q70" s="16"/>
      <c r="R70" s="16"/>
      <c r="S70" s="16"/>
      <c r="T70" s="16"/>
      <c r="U70" s="16"/>
      <c r="V70" s="16"/>
      <c r="W70" s="16"/>
    </row>
    <row r="71" spans="1:23" s="25" customFormat="1">
      <c r="A71" s="181"/>
      <c r="B71" s="441" t="s">
        <v>251</v>
      </c>
      <c r="C71" s="84">
        <f t="shared" ref="C71:N71" si="3">SUM(C68:C70)</f>
        <v>0</v>
      </c>
      <c r="D71" s="84">
        <f t="shared" si="3"/>
        <v>0</v>
      </c>
      <c r="E71" s="84">
        <f t="shared" si="3"/>
        <v>0</v>
      </c>
      <c r="F71" s="84">
        <f t="shared" si="3"/>
        <v>0</v>
      </c>
      <c r="G71" s="84">
        <f t="shared" si="3"/>
        <v>0</v>
      </c>
      <c r="H71" s="84">
        <f t="shared" si="3"/>
        <v>0</v>
      </c>
      <c r="I71" s="84">
        <f t="shared" si="3"/>
        <v>0</v>
      </c>
      <c r="J71" s="84">
        <f t="shared" si="3"/>
        <v>0</v>
      </c>
      <c r="K71" s="84">
        <f t="shared" si="3"/>
        <v>0</v>
      </c>
      <c r="L71" s="84">
        <f t="shared" si="3"/>
        <v>0</v>
      </c>
      <c r="M71" s="84">
        <f t="shared" si="3"/>
        <v>0</v>
      </c>
      <c r="N71" s="84">
        <f t="shared" si="3"/>
        <v>0</v>
      </c>
      <c r="O71" s="16"/>
      <c r="P71" s="16"/>
      <c r="Q71" s="16"/>
      <c r="R71" s="16"/>
      <c r="S71" s="16"/>
      <c r="T71" s="16"/>
      <c r="U71" s="16"/>
      <c r="V71" s="16"/>
      <c r="W71" s="16"/>
    </row>
    <row r="72" spans="1:23" s="25" customFormat="1">
      <c r="A72" s="181"/>
      <c r="B72" s="83"/>
      <c r="C72" s="83"/>
      <c r="D72" s="83"/>
      <c r="E72" s="83"/>
      <c r="F72" s="83"/>
      <c r="G72" s="21"/>
      <c r="H72" s="21"/>
      <c r="I72" s="79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</row>
    <row r="73" spans="1:23" s="25" customFormat="1">
      <c r="A73" s="181"/>
      <c r="B73" s="83"/>
      <c r="C73" s="83"/>
      <c r="D73" s="83"/>
      <c r="E73" s="83"/>
      <c r="F73" s="83"/>
      <c r="G73" s="21"/>
      <c r="H73" s="21"/>
      <c r="I73" s="79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</row>
    <row r="74" spans="1:23" s="25" customFormat="1" ht="18">
      <c r="A74" s="117" t="s">
        <v>324</v>
      </c>
      <c r="B74" s="83"/>
      <c r="C74" s="83"/>
      <c r="D74" s="83"/>
      <c r="E74" s="83"/>
      <c r="F74" s="83"/>
      <c r="G74" s="21"/>
      <c r="H74" s="21"/>
      <c r="I74" s="79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</row>
    <row r="75" spans="1:23" s="25" customFormat="1">
      <c r="A75" s="181"/>
      <c r="B75" s="115"/>
      <c r="C75" s="83"/>
      <c r="D75" s="83"/>
      <c r="E75" s="83"/>
      <c r="F75" s="79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</row>
    <row r="76" spans="1:23" s="25" customFormat="1" ht="25.5" customHeight="1">
      <c r="A76" s="181"/>
      <c r="B76" s="461" t="s">
        <v>29</v>
      </c>
      <c r="C76" s="338" t="s">
        <v>230</v>
      </c>
      <c r="E76" s="21"/>
      <c r="F76" s="21"/>
      <c r="G76" s="21"/>
      <c r="H76" s="21"/>
      <c r="I76" s="21"/>
      <c r="J76" s="21"/>
    </row>
    <row r="77" spans="1:23" s="25" customFormat="1">
      <c r="A77" s="181"/>
      <c r="B77" s="462"/>
      <c r="C77" s="340" t="s">
        <v>328</v>
      </c>
      <c r="E77" s="21"/>
      <c r="F77" s="21"/>
      <c r="G77" s="21"/>
      <c r="H77" s="21"/>
      <c r="I77" s="21"/>
      <c r="J77" s="21"/>
    </row>
    <row r="78" spans="1:23" s="25" customFormat="1">
      <c r="A78" s="181"/>
      <c r="B78" s="81" t="s">
        <v>325</v>
      </c>
      <c r="C78" s="412"/>
      <c r="D78" s="168"/>
      <c r="E78" s="21"/>
      <c r="F78" s="21"/>
      <c r="G78" s="21"/>
      <c r="H78" s="21"/>
      <c r="I78" s="21"/>
      <c r="J78" s="21"/>
    </row>
    <row r="79" spans="1:23" s="25" customFormat="1">
      <c r="A79" s="181"/>
      <c r="B79" s="181"/>
      <c r="C79" s="274"/>
      <c r="D79" s="181"/>
      <c r="E79" s="181"/>
      <c r="F79" s="198"/>
      <c r="G79" s="181"/>
      <c r="H79" s="181"/>
      <c r="I79" s="181"/>
      <c r="J79" s="181"/>
      <c r="K79" s="181"/>
      <c r="L79" s="120"/>
      <c r="M79" s="181"/>
      <c r="N79" s="181"/>
      <c r="O79" s="181"/>
      <c r="P79" s="181"/>
      <c r="Q79" s="181"/>
      <c r="R79" s="181"/>
      <c r="S79" s="181"/>
      <c r="T79" s="181"/>
    </row>
    <row r="80" spans="1:23" s="25" customFormat="1" ht="25.5">
      <c r="A80" s="181"/>
      <c r="B80" s="323" t="s">
        <v>21</v>
      </c>
      <c r="C80" s="338" t="s">
        <v>230</v>
      </c>
      <c r="D80" s="181"/>
      <c r="E80" s="181"/>
      <c r="F80" s="181"/>
      <c r="G80" s="168"/>
      <c r="H80" s="21"/>
      <c r="I80" s="21"/>
      <c r="J80" s="21"/>
      <c r="K80" s="21"/>
      <c r="L80" s="21"/>
      <c r="M80" s="21"/>
    </row>
    <row r="81" spans="1:17" s="25" customFormat="1">
      <c r="A81" s="181"/>
      <c r="B81" s="81" t="s">
        <v>325</v>
      </c>
      <c r="C81" s="411"/>
      <c r="D81" s="181"/>
      <c r="E81" s="181"/>
      <c r="F81" s="181"/>
      <c r="G81" s="21"/>
      <c r="H81" s="21"/>
      <c r="I81" s="21"/>
      <c r="J81" s="21"/>
      <c r="K81" s="21"/>
      <c r="L81" s="21"/>
    </row>
    <row r="83" spans="1:17" ht="18">
      <c r="A83" s="117" t="s">
        <v>329</v>
      </c>
    </row>
    <row r="84" spans="1:17" s="25" customFormat="1">
      <c r="A84" s="181"/>
      <c r="B84" s="82"/>
      <c r="C84" s="82"/>
      <c r="D84" s="82"/>
      <c r="F84" s="21"/>
      <c r="G84" s="21"/>
      <c r="H84" s="78"/>
      <c r="I84" s="21"/>
      <c r="J84" s="162"/>
      <c r="K84" s="21"/>
      <c r="L84" s="21"/>
      <c r="M84" s="21"/>
      <c r="N84" s="21"/>
      <c r="O84" s="21"/>
    </row>
    <row r="85" spans="1:17" s="25" customFormat="1" ht="31.5" customHeight="1">
      <c r="A85" s="181"/>
      <c r="B85" s="461" t="s">
        <v>22</v>
      </c>
      <c r="C85" s="477" t="s">
        <v>327</v>
      </c>
      <c r="D85" s="478"/>
      <c r="E85" s="338" t="s">
        <v>230</v>
      </c>
      <c r="F85" s="21"/>
      <c r="G85" s="21"/>
      <c r="H85" s="21"/>
      <c r="I85" s="21"/>
      <c r="J85" s="21"/>
      <c r="K85" s="21"/>
    </row>
    <row r="86" spans="1:17" s="25" customFormat="1">
      <c r="A86" s="181"/>
      <c r="B86" s="462"/>
      <c r="C86" s="339" t="s">
        <v>182</v>
      </c>
      <c r="D86" s="339" t="s">
        <v>183</v>
      </c>
      <c r="E86" s="340" t="s">
        <v>328</v>
      </c>
      <c r="F86" s="21"/>
      <c r="I86" s="21"/>
      <c r="J86" s="21"/>
      <c r="K86" s="21"/>
      <c r="L86" s="21"/>
      <c r="M86" s="21"/>
      <c r="N86" s="21"/>
      <c r="O86" s="21"/>
    </row>
    <row r="87" spans="1:17" s="25" customFormat="1">
      <c r="A87" s="181"/>
      <c r="B87" s="81" t="s">
        <v>330</v>
      </c>
      <c r="C87" s="410"/>
      <c r="D87" s="410"/>
      <c r="E87" s="413"/>
      <c r="F87" s="21"/>
      <c r="H87" s="78"/>
      <c r="I87" s="21"/>
      <c r="J87" s="21"/>
      <c r="K87" s="21"/>
      <c r="L87" s="21"/>
      <c r="M87" s="21"/>
      <c r="N87" s="21"/>
      <c r="O87" s="21"/>
    </row>
    <row r="88" spans="1:17" s="25" customFormat="1">
      <c r="A88" s="181"/>
      <c r="B88" s="82"/>
      <c r="D88" s="21"/>
      <c r="E88" s="21"/>
      <c r="F88" s="198"/>
      <c r="G88" s="21"/>
      <c r="H88" s="21"/>
      <c r="J88" s="21"/>
      <c r="K88" s="21"/>
      <c r="L88" s="21"/>
      <c r="M88" s="21"/>
    </row>
    <row r="89" spans="1:17" s="25" customFormat="1">
      <c r="A89" s="181"/>
      <c r="B89" s="93"/>
      <c r="C89" s="93"/>
      <c r="D89" s="93"/>
      <c r="E89" s="93"/>
      <c r="F89" s="93"/>
      <c r="G89" s="93"/>
    </row>
    <row r="90" spans="1:17" s="25" customFormat="1" ht="18">
      <c r="A90" s="117" t="s">
        <v>331</v>
      </c>
      <c r="B90" s="93"/>
      <c r="C90" s="93"/>
      <c r="D90" s="93"/>
      <c r="E90" s="93"/>
      <c r="F90" s="93"/>
      <c r="G90" s="93"/>
    </row>
    <row r="91" spans="1:17" s="25" customFormat="1">
      <c r="A91" s="181"/>
      <c r="B91" s="93"/>
      <c r="C91" s="93"/>
      <c r="D91" s="93"/>
      <c r="E91" s="93"/>
      <c r="F91" s="93"/>
      <c r="G91" s="93"/>
      <c r="H91" s="162"/>
    </row>
    <row r="92" spans="1:17" s="25" customFormat="1" ht="12.75" customHeight="1">
      <c r="A92" s="181"/>
      <c r="B92" s="463" t="s">
        <v>30</v>
      </c>
      <c r="C92" s="471" t="s">
        <v>327</v>
      </c>
      <c r="D92" s="472"/>
      <c r="E92" s="338" t="s">
        <v>230</v>
      </c>
    </row>
    <row r="93" spans="1:17" s="25" customFormat="1" ht="40.5" customHeight="1">
      <c r="A93" s="181"/>
      <c r="B93" s="464"/>
      <c r="C93" s="314" t="s">
        <v>332</v>
      </c>
      <c r="D93" s="314" t="s">
        <v>34</v>
      </c>
      <c r="E93" s="340" t="s">
        <v>328</v>
      </c>
    </row>
    <row r="94" spans="1:17" s="25" customFormat="1">
      <c r="A94" s="181"/>
      <c r="B94" s="81" t="s">
        <v>330</v>
      </c>
      <c r="C94" s="410"/>
      <c r="D94" s="410"/>
      <c r="E94" s="413"/>
      <c r="H94" s="21"/>
      <c r="J94" s="78"/>
      <c r="K94" s="21"/>
      <c r="L94" s="21"/>
      <c r="M94" s="21"/>
      <c r="N94" s="21"/>
      <c r="O94" s="21"/>
      <c r="P94" s="21"/>
      <c r="Q94" s="21"/>
    </row>
    <row r="95" spans="1:17">
      <c r="B95" s="4"/>
      <c r="C95" s="4"/>
      <c r="D95" s="4"/>
      <c r="E95" s="4"/>
      <c r="F95" s="198"/>
      <c r="J95" s="4"/>
      <c r="K95" s="4"/>
      <c r="L95" s="4"/>
    </row>
    <row r="96" spans="1:17">
      <c r="B96" s="4"/>
      <c r="C96" s="4"/>
      <c r="D96" s="4"/>
      <c r="E96" s="4"/>
      <c r="F96" s="4"/>
      <c r="G96" s="21"/>
      <c r="L96" s="4"/>
      <c r="M96" s="4"/>
      <c r="N96" s="4"/>
    </row>
    <row r="97" spans="1:15" ht="18">
      <c r="A97" s="117" t="s">
        <v>333</v>
      </c>
      <c r="B97" s="4"/>
      <c r="C97" s="4"/>
      <c r="D97" s="4"/>
      <c r="E97" s="4"/>
      <c r="F97" s="4"/>
      <c r="G97" s="21"/>
      <c r="L97" s="4"/>
      <c r="M97" s="4"/>
      <c r="N97" s="4"/>
    </row>
    <row r="98" spans="1:15">
      <c r="B98" s="4"/>
      <c r="C98" s="4"/>
      <c r="D98" s="4"/>
      <c r="E98" s="4"/>
      <c r="F98" s="4"/>
      <c r="G98" s="21"/>
      <c r="L98" s="4"/>
      <c r="M98" s="4"/>
      <c r="N98" s="4"/>
    </row>
    <row r="99" spans="1:15" s="25" customFormat="1" ht="63.75">
      <c r="A99" s="181"/>
      <c r="B99" s="321" t="s">
        <v>334</v>
      </c>
      <c r="C99" s="338" t="s">
        <v>447</v>
      </c>
      <c r="D99" s="341" t="s">
        <v>231</v>
      </c>
      <c r="E99" s="338" t="s">
        <v>335</v>
      </c>
      <c r="F99" s="338" t="s">
        <v>169</v>
      </c>
      <c r="G99" s="338" t="s">
        <v>336</v>
      </c>
      <c r="I99" s="21"/>
      <c r="J99" s="21"/>
      <c r="K99" s="21"/>
      <c r="L99" s="21"/>
      <c r="M99" s="21"/>
      <c r="N99" s="21"/>
      <c r="O99" s="21"/>
    </row>
    <row r="100" spans="1:15" s="25" customFormat="1">
      <c r="A100" s="181"/>
      <c r="B100" s="457" t="s">
        <v>46</v>
      </c>
      <c r="C100" s="459"/>
      <c r="D100" s="459"/>
      <c r="E100" s="159" t="s">
        <v>337</v>
      </c>
      <c r="F100" s="414"/>
      <c r="G100" s="414"/>
      <c r="I100" s="21"/>
      <c r="J100" s="21"/>
      <c r="K100" s="21"/>
      <c r="L100" s="21"/>
      <c r="M100" s="21"/>
      <c r="N100" s="21"/>
      <c r="O100" s="21"/>
    </row>
    <row r="101" spans="1:15" s="25" customFormat="1" ht="25.5">
      <c r="A101" s="181"/>
      <c r="B101" s="458"/>
      <c r="C101" s="460"/>
      <c r="D101" s="460"/>
      <c r="E101" s="159" t="s">
        <v>190</v>
      </c>
      <c r="F101" s="414"/>
      <c r="G101" s="414"/>
      <c r="I101" s="21"/>
      <c r="J101" s="21"/>
      <c r="K101" s="21"/>
      <c r="L101" s="21"/>
      <c r="M101" s="21"/>
      <c r="N101" s="21"/>
      <c r="O101" s="21"/>
    </row>
    <row r="102" spans="1:15" s="25" customFormat="1" ht="25.5">
      <c r="A102" s="181"/>
      <c r="B102" s="14" t="s">
        <v>61</v>
      </c>
      <c r="C102" s="402"/>
      <c r="D102" s="402"/>
      <c r="E102" s="159" t="s">
        <v>338</v>
      </c>
      <c r="F102" s="414"/>
      <c r="G102" s="414"/>
      <c r="I102" s="21"/>
      <c r="J102" s="21"/>
      <c r="K102" s="21"/>
      <c r="L102" s="21"/>
      <c r="M102" s="21"/>
      <c r="N102" s="21"/>
      <c r="O102" s="21"/>
    </row>
    <row r="103" spans="1:15" s="25" customFormat="1">
      <c r="A103" s="181"/>
      <c r="B103" s="14" t="s">
        <v>62</v>
      </c>
      <c r="C103" s="402"/>
      <c r="D103" s="414"/>
      <c r="E103" s="159" t="s">
        <v>144</v>
      </c>
      <c r="F103" s="414"/>
      <c r="G103" s="414"/>
      <c r="H103" s="54"/>
      <c r="I103" s="21"/>
      <c r="J103" s="21"/>
      <c r="K103" s="21"/>
      <c r="L103" s="21"/>
      <c r="M103" s="21"/>
      <c r="N103" s="21"/>
      <c r="O103" s="21"/>
    </row>
    <row r="104" spans="1:15" s="25" customFormat="1" ht="25.5">
      <c r="A104" s="181"/>
      <c r="B104" s="14" t="s">
        <v>63</v>
      </c>
      <c r="C104" s="402"/>
      <c r="D104" s="402"/>
      <c r="E104" s="159" t="s">
        <v>339</v>
      </c>
      <c r="F104" s="414"/>
      <c r="G104" s="414"/>
      <c r="H104" s="54"/>
      <c r="I104" s="21"/>
      <c r="J104" s="21"/>
      <c r="K104" s="21"/>
      <c r="L104" s="21"/>
      <c r="M104" s="21"/>
      <c r="N104" s="21"/>
      <c r="O104" s="21"/>
    </row>
    <row r="105" spans="1:15" s="25" customFormat="1">
      <c r="A105" s="181"/>
      <c r="B105" s="52" t="s">
        <v>167</v>
      </c>
      <c r="C105" s="402"/>
      <c r="D105" s="402"/>
      <c r="E105" s="272" t="s">
        <v>340</v>
      </c>
      <c r="F105" s="414"/>
      <c r="G105" s="414"/>
      <c r="H105" s="54"/>
      <c r="I105" s="21"/>
      <c r="J105" s="21"/>
      <c r="K105" s="21"/>
      <c r="L105" s="21"/>
      <c r="M105" s="21"/>
      <c r="N105" s="21"/>
      <c r="O105" s="21"/>
    </row>
    <row r="106" spans="1:15" s="25" customFormat="1" ht="38.25">
      <c r="A106" s="181"/>
      <c r="B106" s="14" t="s">
        <v>55</v>
      </c>
      <c r="C106" s="402"/>
      <c r="D106" s="402"/>
      <c r="E106" s="272" t="s">
        <v>341</v>
      </c>
      <c r="F106" s="414"/>
      <c r="G106" s="414"/>
      <c r="H106" s="54"/>
      <c r="I106" s="21"/>
      <c r="J106" s="21"/>
      <c r="K106" s="21"/>
      <c r="L106" s="21"/>
      <c r="M106" s="21"/>
      <c r="N106" s="21"/>
      <c r="O106" s="21"/>
    </row>
    <row r="107" spans="1:15" s="25" customFormat="1" ht="38.25">
      <c r="A107" s="181"/>
      <c r="B107" s="14" t="s">
        <v>56</v>
      </c>
      <c r="C107" s="402"/>
      <c r="D107" s="402"/>
      <c r="E107" s="272" t="s">
        <v>341</v>
      </c>
      <c r="F107" s="414"/>
      <c r="G107" s="414"/>
      <c r="H107" s="54"/>
      <c r="I107" s="21"/>
      <c r="J107" s="21"/>
      <c r="K107" s="21"/>
      <c r="L107" s="21"/>
      <c r="M107" s="21"/>
      <c r="N107" s="21"/>
      <c r="O107" s="21"/>
    </row>
    <row r="108" spans="1:15" s="25" customFormat="1">
      <c r="A108" s="181"/>
      <c r="C108" s="4"/>
      <c r="D108" s="4"/>
      <c r="E108" s="4"/>
      <c r="F108" s="4"/>
      <c r="G108" s="4"/>
      <c r="H108" s="4"/>
      <c r="I108" s="21"/>
      <c r="J108" s="21"/>
      <c r="K108" s="21"/>
      <c r="L108" s="4"/>
      <c r="M108" s="4"/>
      <c r="N108" s="4"/>
    </row>
    <row r="109" spans="1:15" s="25" customFormat="1">
      <c r="A109" s="181"/>
      <c r="C109" s="4"/>
      <c r="D109" s="4"/>
      <c r="E109" s="4"/>
      <c r="F109" s="4"/>
      <c r="G109" s="4"/>
      <c r="H109" s="4"/>
      <c r="I109" s="21"/>
      <c r="J109" s="21"/>
      <c r="K109" s="21"/>
      <c r="L109" s="4"/>
      <c r="M109" s="4"/>
      <c r="N109" s="4"/>
    </row>
    <row r="110" spans="1:15" s="25" customFormat="1">
      <c r="A110" s="181"/>
      <c r="C110" s="4"/>
      <c r="D110" s="4"/>
      <c r="E110" s="4"/>
      <c r="F110" s="4"/>
      <c r="G110" s="4"/>
      <c r="H110" s="4"/>
      <c r="I110" s="21"/>
      <c r="J110" s="21"/>
      <c r="K110" s="21"/>
      <c r="L110" s="4"/>
      <c r="M110" s="4"/>
      <c r="N110" s="4"/>
    </row>
    <row r="111" spans="1:15" s="25" customFormat="1" ht="18">
      <c r="A111" s="117" t="s">
        <v>342</v>
      </c>
      <c r="C111" s="4"/>
      <c r="D111" s="4"/>
      <c r="E111" s="4"/>
      <c r="F111" s="4"/>
      <c r="G111" s="4"/>
      <c r="H111" s="4"/>
      <c r="I111" s="21"/>
      <c r="J111" s="21"/>
      <c r="K111" s="21"/>
      <c r="L111" s="4"/>
      <c r="M111" s="4"/>
      <c r="N111" s="4"/>
    </row>
    <row r="112" spans="1:15" s="25" customFormat="1">
      <c r="A112" s="181"/>
      <c r="B112" s="16"/>
      <c r="C112" s="4"/>
      <c r="D112" s="4"/>
      <c r="E112" s="4"/>
      <c r="F112" s="4"/>
      <c r="G112" s="4"/>
      <c r="H112" s="4"/>
      <c r="I112" s="21"/>
      <c r="J112" s="21"/>
      <c r="K112" s="21"/>
      <c r="L112" s="4"/>
      <c r="M112" s="4"/>
      <c r="N112" s="4"/>
    </row>
    <row r="113" spans="1:13" ht="26.25" customHeight="1">
      <c r="A113" s="172"/>
      <c r="B113" s="319" t="s">
        <v>343</v>
      </c>
      <c r="C113" s="320" t="s">
        <v>412</v>
      </c>
      <c r="D113" s="320" t="s">
        <v>413</v>
      </c>
      <c r="E113" s="320" t="s">
        <v>420</v>
      </c>
      <c r="F113" s="320" t="s">
        <v>421</v>
      </c>
      <c r="G113" s="320" t="s">
        <v>414</v>
      </c>
      <c r="H113" s="320" t="s">
        <v>415</v>
      </c>
      <c r="I113" s="320" t="s">
        <v>416</v>
      </c>
      <c r="J113" s="320" t="s">
        <v>417</v>
      </c>
      <c r="K113" s="320" t="s">
        <v>418</v>
      </c>
      <c r="L113" s="320" t="s">
        <v>419</v>
      </c>
      <c r="M113" s="320" t="s">
        <v>217</v>
      </c>
    </row>
    <row r="114" spans="1:13">
      <c r="A114" s="172"/>
      <c r="B114" s="434" t="s">
        <v>110</v>
      </c>
      <c r="C114" s="415"/>
      <c r="D114" s="415"/>
      <c r="E114" s="415"/>
      <c r="F114" s="415"/>
      <c r="G114" s="415"/>
      <c r="H114" s="415"/>
      <c r="I114" s="415"/>
      <c r="J114" s="415"/>
      <c r="K114" s="415"/>
      <c r="L114" s="415"/>
      <c r="M114" s="107">
        <f>SUM(C114:L114)</f>
        <v>0</v>
      </c>
    </row>
    <row r="115" spans="1:13">
      <c r="A115" s="172"/>
      <c r="B115" s="435" t="s">
        <v>107</v>
      </c>
      <c r="C115" s="416"/>
      <c r="D115" s="416"/>
      <c r="E115" s="416"/>
      <c r="F115" s="416"/>
      <c r="G115" s="415"/>
      <c r="H115" s="415"/>
      <c r="I115" s="415"/>
      <c r="J115" s="415"/>
      <c r="K115" s="415"/>
      <c r="L115" s="415"/>
      <c r="M115" s="107">
        <f t="shared" ref="M115:M124" si="4">SUM(C115:L115)</f>
        <v>0</v>
      </c>
    </row>
    <row r="116" spans="1:13">
      <c r="A116" s="172"/>
      <c r="B116" s="435" t="s">
        <v>46</v>
      </c>
      <c r="C116" s="416"/>
      <c r="D116" s="416"/>
      <c r="E116" s="416"/>
      <c r="F116" s="416"/>
      <c r="G116" s="415"/>
      <c r="H116" s="415"/>
      <c r="I116" s="415"/>
      <c r="J116" s="415"/>
      <c r="K116" s="415"/>
      <c r="L116" s="415"/>
      <c r="M116" s="107">
        <f t="shared" si="4"/>
        <v>0</v>
      </c>
    </row>
    <row r="117" spans="1:13">
      <c r="A117" s="172"/>
      <c r="B117" s="435" t="s">
        <v>61</v>
      </c>
      <c r="C117" s="416"/>
      <c r="D117" s="416"/>
      <c r="E117" s="416"/>
      <c r="F117" s="416"/>
      <c r="G117" s="415"/>
      <c r="H117" s="415"/>
      <c r="I117" s="415"/>
      <c r="J117" s="415"/>
      <c r="K117" s="415"/>
      <c r="L117" s="415"/>
      <c r="M117" s="107">
        <f t="shared" si="4"/>
        <v>0</v>
      </c>
    </row>
    <row r="118" spans="1:13">
      <c r="A118" s="172"/>
      <c r="B118" s="435" t="s">
        <v>62</v>
      </c>
      <c r="C118" s="416"/>
      <c r="D118" s="416"/>
      <c r="E118" s="416"/>
      <c r="F118" s="416"/>
      <c r="G118" s="415"/>
      <c r="H118" s="415"/>
      <c r="I118" s="415"/>
      <c r="J118" s="415"/>
      <c r="K118" s="415"/>
      <c r="L118" s="415"/>
      <c r="M118" s="107">
        <f t="shared" si="4"/>
        <v>0</v>
      </c>
    </row>
    <row r="119" spans="1:13">
      <c r="A119" s="172"/>
      <c r="B119" s="435" t="s">
        <v>63</v>
      </c>
      <c r="C119" s="416"/>
      <c r="D119" s="416"/>
      <c r="E119" s="416"/>
      <c r="F119" s="416"/>
      <c r="G119" s="415"/>
      <c r="H119" s="415"/>
      <c r="I119" s="415"/>
      <c r="J119" s="415"/>
      <c r="K119" s="415"/>
      <c r="L119" s="415"/>
      <c r="M119" s="107">
        <f t="shared" si="4"/>
        <v>0</v>
      </c>
    </row>
    <row r="120" spans="1:13">
      <c r="A120" s="172"/>
      <c r="B120" s="435" t="s">
        <v>167</v>
      </c>
      <c r="C120" s="416"/>
      <c r="D120" s="416"/>
      <c r="E120" s="416"/>
      <c r="F120" s="416"/>
      <c r="G120" s="415"/>
      <c r="H120" s="415"/>
      <c r="I120" s="415"/>
      <c r="J120" s="415"/>
      <c r="K120" s="415"/>
      <c r="L120" s="415"/>
      <c r="M120" s="107">
        <f t="shared" si="4"/>
        <v>0</v>
      </c>
    </row>
    <row r="121" spans="1:13">
      <c r="A121" s="172"/>
      <c r="B121" s="435" t="s">
        <v>55</v>
      </c>
      <c r="C121" s="416"/>
      <c r="D121" s="416"/>
      <c r="E121" s="416"/>
      <c r="F121" s="416"/>
      <c r="G121" s="415"/>
      <c r="H121" s="415"/>
      <c r="I121" s="415"/>
      <c r="J121" s="415"/>
      <c r="K121" s="415"/>
      <c r="L121" s="415"/>
      <c r="M121" s="107">
        <f t="shared" si="4"/>
        <v>0</v>
      </c>
    </row>
    <row r="122" spans="1:13">
      <c r="A122" s="172"/>
      <c r="B122" s="435" t="s">
        <v>56</v>
      </c>
      <c r="C122" s="416"/>
      <c r="D122" s="416"/>
      <c r="E122" s="416"/>
      <c r="F122" s="416"/>
      <c r="G122" s="415"/>
      <c r="H122" s="415"/>
      <c r="I122" s="415"/>
      <c r="J122" s="415"/>
      <c r="K122" s="415"/>
      <c r="L122" s="415"/>
      <c r="M122" s="107">
        <f t="shared" si="4"/>
        <v>0</v>
      </c>
    </row>
    <row r="123" spans="1:13">
      <c r="A123" s="172"/>
      <c r="B123" s="435" t="s">
        <v>64</v>
      </c>
      <c r="C123" s="416"/>
      <c r="D123" s="416"/>
      <c r="E123" s="416"/>
      <c r="F123" s="416"/>
      <c r="G123" s="415"/>
      <c r="H123" s="415"/>
      <c r="I123" s="415"/>
      <c r="J123" s="415"/>
      <c r="K123" s="415"/>
      <c r="L123" s="415"/>
      <c r="M123" s="107">
        <f t="shared" si="4"/>
        <v>0</v>
      </c>
    </row>
    <row r="124" spans="1:13" hidden="1">
      <c r="A124" s="181"/>
      <c r="B124" s="435" t="s">
        <v>65</v>
      </c>
      <c r="C124" s="416"/>
      <c r="D124" s="416"/>
      <c r="E124" s="416"/>
      <c r="F124" s="416"/>
      <c r="G124" s="415"/>
      <c r="H124" s="415"/>
      <c r="I124" s="415"/>
      <c r="J124" s="415"/>
      <c r="K124" s="415"/>
      <c r="L124" s="415"/>
      <c r="M124" s="107">
        <f t="shared" si="4"/>
        <v>0</v>
      </c>
    </row>
    <row r="125" spans="1:13">
      <c r="A125" s="181"/>
      <c r="B125" s="25"/>
      <c r="C125" s="4"/>
      <c r="D125" s="4"/>
      <c r="E125" s="4"/>
      <c r="F125" s="4"/>
      <c r="G125" s="4"/>
      <c r="H125" s="4"/>
      <c r="I125" s="21"/>
      <c r="J125" s="21"/>
    </row>
    <row r="126" spans="1:13">
      <c r="A126" s="181"/>
      <c r="B126" s="25"/>
      <c r="C126" s="4"/>
      <c r="D126" s="4"/>
      <c r="E126" s="4"/>
      <c r="F126" s="4"/>
      <c r="G126" s="4"/>
      <c r="H126" s="4"/>
      <c r="I126" s="21"/>
      <c r="J126" s="21"/>
    </row>
    <row r="127" spans="1:13" s="8" customFormat="1" ht="18">
      <c r="A127" s="18" t="s">
        <v>344</v>
      </c>
      <c r="H127" s="4"/>
    </row>
    <row r="128" spans="1:13" s="8" customFormat="1">
      <c r="E128" s="269"/>
      <c r="G128" s="26"/>
      <c r="I128" s="26"/>
      <c r="J128" s="26"/>
      <c r="K128" s="26"/>
      <c r="L128" s="26"/>
    </row>
    <row r="129" spans="1:17" s="25" customFormat="1">
      <c r="A129" s="181"/>
      <c r="C129" s="4"/>
      <c r="D129" s="4"/>
      <c r="E129" s="4"/>
      <c r="F129" s="4"/>
      <c r="G129" s="4"/>
      <c r="H129" s="4"/>
      <c r="I129" s="21"/>
      <c r="J129" s="21"/>
      <c r="K129" s="21"/>
      <c r="L129" s="4"/>
      <c r="M129" s="4"/>
      <c r="N129" s="4"/>
    </row>
    <row r="131" spans="1:17" s="25" customFormat="1" ht="18">
      <c r="A131" s="117" t="s">
        <v>345</v>
      </c>
      <c r="B131" s="82"/>
      <c r="D131" s="21"/>
      <c r="E131" s="21"/>
      <c r="F131" s="21"/>
      <c r="G131" s="78"/>
      <c r="H131" s="21"/>
      <c r="I131" s="21"/>
      <c r="J131" s="21"/>
      <c r="K131" s="21"/>
      <c r="L131" s="21"/>
      <c r="M131" s="21"/>
      <c r="N131" s="21"/>
    </row>
    <row r="132" spans="1:17" s="25" customFormat="1">
      <c r="A132" s="181"/>
      <c r="E132" s="21"/>
      <c r="F132" s="21"/>
      <c r="G132" s="78"/>
      <c r="H132" s="21"/>
      <c r="I132" s="21"/>
      <c r="J132" s="21"/>
      <c r="K132" s="21"/>
      <c r="L132" s="21"/>
      <c r="M132" s="21"/>
      <c r="N132" s="21"/>
    </row>
    <row r="133" spans="1:17" s="25" customFormat="1" ht="25.5">
      <c r="A133" s="181"/>
      <c r="B133" s="54"/>
      <c r="C133" s="344" t="s">
        <v>326</v>
      </c>
      <c r="D133" s="282"/>
      <c r="E133" s="475"/>
      <c r="F133" s="476"/>
      <c r="G133" s="476"/>
      <c r="H133" s="21"/>
      <c r="I133" s="21"/>
      <c r="J133" s="21"/>
      <c r="K133" s="21"/>
    </row>
    <row r="134" spans="1:17" s="25" customFormat="1">
      <c r="A134" s="181"/>
      <c r="B134" s="313" t="s">
        <v>175</v>
      </c>
      <c r="C134" s="314" t="s">
        <v>346</v>
      </c>
      <c r="D134" s="282"/>
      <c r="E134" s="16"/>
      <c r="F134" s="16"/>
      <c r="G134" s="21"/>
    </row>
    <row r="135" spans="1:17" s="25" customFormat="1">
      <c r="A135" s="181"/>
      <c r="B135" s="194" t="s">
        <v>326</v>
      </c>
      <c r="C135" s="417"/>
      <c r="D135" s="283"/>
      <c r="E135" s="16"/>
      <c r="F135" s="16"/>
      <c r="G135" s="21"/>
    </row>
    <row r="136" spans="1:17" s="25" customFormat="1">
      <c r="A136" s="181"/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</row>
    <row r="137" spans="1:17" s="25" customFormat="1">
      <c r="A137" s="181"/>
      <c r="B137" s="313" t="s">
        <v>145</v>
      </c>
      <c r="C137" s="314" t="s">
        <v>346</v>
      </c>
      <c r="E137" s="21"/>
      <c r="F137" s="21"/>
      <c r="G137" s="21"/>
    </row>
    <row r="138" spans="1:17" s="25" customFormat="1">
      <c r="A138" s="181"/>
      <c r="B138" s="194" t="s">
        <v>326</v>
      </c>
      <c r="C138" s="417"/>
      <c r="D138" s="21"/>
    </row>
    <row r="139" spans="1:17" s="25" customFormat="1">
      <c r="A139" s="181"/>
      <c r="B139" s="93"/>
      <c r="C139" s="93"/>
      <c r="D139" s="93"/>
      <c r="E139" s="93"/>
      <c r="G139" s="198"/>
      <c r="H139" s="93"/>
    </row>
    <row r="140" spans="1:17" s="25" customFormat="1" ht="25.5">
      <c r="A140" s="181"/>
      <c r="B140" s="319" t="s">
        <v>146</v>
      </c>
      <c r="C140" s="335" t="s">
        <v>147</v>
      </c>
      <c r="D140" s="335" t="s">
        <v>168</v>
      </c>
      <c r="E140" s="335" t="s">
        <v>229</v>
      </c>
      <c r="F140" s="93"/>
      <c r="G140" s="93"/>
    </row>
    <row r="141" spans="1:17" s="25" customFormat="1">
      <c r="A141" s="181"/>
      <c r="B141" s="435" t="s">
        <v>108</v>
      </c>
      <c r="C141" s="88">
        <v>1000</v>
      </c>
      <c r="D141" s="430">
        <v>2</v>
      </c>
      <c r="E141" s="88">
        <v>10000</v>
      </c>
      <c r="F141" s="111"/>
      <c r="G141" s="21"/>
    </row>
    <row r="142" spans="1:17" s="25" customFormat="1">
      <c r="A142" s="181"/>
      <c r="B142" s="435" t="s">
        <v>3</v>
      </c>
      <c r="C142" s="88">
        <v>100</v>
      </c>
      <c r="D142" s="430">
        <v>12</v>
      </c>
      <c r="E142" s="88">
        <v>400</v>
      </c>
      <c r="F142" s="93"/>
      <c r="G142" s="21"/>
    </row>
    <row r="143" spans="1:17" s="25" customFormat="1">
      <c r="A143" s="181"/>
      <c r="B143" s="435" t="s">
        <v>3</v>
      </c>
      <c r="C143" s="88">
        <v>100</v>
      </c>
      <c r="D143" s="430">
        <v>4</v>
      </c>
      <c r="E143" s="88">
        <v>400</v>
      </c>
      <c r="F143" s="93"/>
      <c r="G143" s="21"/>
    </row>
    <row r="144" spans="1:17" s="25" customFormat="1">
      <c r="A144" s="181"/>
      <c r="B144" s="33"/>
      <c r="C144" s="106"/>
      <c r="D144" s="106"/>
      <c r="E144" s="106"/>
      <c r="F144" s="93"/>
      <c r="G144" s="93"/>
    </row>
    <row r="145" spans="1:22" s="25" customFormat="1" ht="25.5">
      <c r="A145" s="181"/>
      <c r="B145" s="319" t="s">
        <v>148</v>
      </c>
      <c r="C145" s="335" t="s">
        <v>147</v>
      </c>
      <c r="D145" s="335" t="s">
        <v>78</v>
      </c>
      <c r="E145" s="335" t="s">
        <v>229</v>
      </c>
      <c r="F145" s="93"/>
      <c r="G145" s="93"/>
    </row>
    <row r="146" spans="1:22" s="25" customFormat="1">
      <c r="A146" s="181"/>
      <c r="B146" s="435" t="s">
        <v>108</v>
      </c>
      <c r="C146" s="88">
        <v>1000</v>
      </c>
      <c r="D146" s="430">
        <v>2</v>
      </c>
      <c r="E146" s="88">
        <v>10000</v>
      </c>
      <c r="F146" s="111"/>
      <c r="G146" s="21"/>
    </row>
    <row r="147" spans="1:22" s="25" customFormat="1">
      <c r="A147" s="181"/>
      <c r="B147" s="435" t="s">
        <v>3</v>
      </c>
      <c r="C147" s="88">
        <v>100</v>
      </c>
      <c r="D147" s="430">
        <v>4</v>
      </c>
      <c r="E147" s="88">
        <v>400</v>
      </c>
      <c r="G147" s="21"/>
    </row>
    <row r="148" spans="1:22" s="25" customFormat="1">
      <c r="A148" s="181"/>
      <c r="B148" s="93"/>
      <c r="C148" s="93"/>
      <c r="D148" s="93"/>
      <c r="E148" s="93"/>
      <c r="F148" s="93"/>
      <c r="G148" s="93"/>
    </row>
    <row r="149" spans="1:22" s="25" customFormat="1">
      <c r="A149" s="181"/>
      <c r="B149" s="93"/>
      <c r="C149" s="93"/>
      <c r="D149" s="93"/>
      <c r="E149" s="93"/>
      <c r="F149" s="93"/>
      <c r="G149" s="93"/>
    </row>
    <row r="150" spans="1:22" ht="18">
      <c r="A150" s="117" t="s">
        <v>446</v>
      </c>
    </row>
    <row r="151" spans="1:22" s="25" customFormat="1">
      <c r="A151" s="175"/>
      <c r="B151"/>
      <c r="C151"/>
      <c r="D151" s="38"/>
      <c r="E151"/>
      <c r="F151"/>
      <c r="G151"/>
      <c r="H151"/>
      <c r="I151"/>
      <c r="J151"/>
      <c r="N151" s="21"/>
      <c r="O151" s="92"/>
      <c r="P151" s="21"/>
      <c r="Q151" s="21"/>
      <c r="R151" s="92"/>
    </row>
    <row r="152" spans="1:22" s="25" customFormat="1">
      <c r="A152" s="181"/>
      <c r="B152" s="153"/>
      <c r="C152" s="155"/>
      <c r="D152" s="154"/>
      <c r="E152" s="155"/>
      <c r="F152" s="156"/>
      <c r="G152" s="156"/>
      <c r="H152" s="163"/>
      <c r="I152" s="154"/>
      <c r="J152" s="91"/>
      <c r="K152" s="21"/>
      <c r="L152" s="91"/>
      <c r="M152" s="91"/>
      <c r="N152" s="21"/>
      <c r="O152" s="21"/>
    </row>
    <row r="153" spans="1:22" s="25" customFormat="1" ht="25.5">
      <c r="A153" s="181"/>
      <c r="B153" s="342" t="s">
        <v>225</v>
      </c>
      <c r="C153" s="343" t="s">
        <v>83</v>
      </c>
      <c r="D153" s="344" t="s">
        <v>81</v>
      </c>
      <c r="E153" s="344" t="s">
        <v>82</v>
      </c>
      <c r="F153" s="344" t="s">
        <v>347</v>
      </c>
      <c r="G153" s="157"/>
      <c r="H153" s="157"/>
      <c r="I153" s="157"/>
      <c r="J153" s="91"/>
      <c r="K153" s="21"/>
      <c r="L153" s="91"/>
      <c r="M153" s="91"/>
      <c r="N153" s="21"/>
      <c r="O153" s="21"/>
    </row>
    <row r="154" spans="1:22" s="25" customFormat="1">
      <c r="A154" s="181"/>
      <c r="B154" s="342" t="s">
        <v>348</v>
      </c>
      <c r="C154" s="451"/>
      <c r="D154" s="418"/>
      <c r="E154" s="418"/>
      <c r="F154" s="418"/>
      <c r="G154" s="157"/>
      <c r="H154" s="157"/>
      <c r="I154" s="157"/>
      <c r="J154" s="91"/>
      <c r="K154" s="91"/>
      <c r="L154" s="91"/>
      <c r="M154" s="91"/>
      <c r="N154" s="21"/>
      <c r="O154" s="21"/>
    </row>
    <row r="155" spans="1:22" s="25" customFormat="1">
      <c r="A155" s="181"/>
      <c r="B155" s="153"/>
      <c r="C155" s="155"/>
      <c r="D155" s="154"/>
      <c r="E155" s="155"/>
      <c r="F155" s="156"/>
      <c r="G155" s="156"/>
      <c r="H155" s="154"/>
      <c r="I155" s="154"/>
      <c r="J155" s="91"/>
      <c r="K155" s="91"/>
      <c r="L155" s="91"/>
      <c r="M155"/>
      <c r="N155" s="21"/>
      <c r="O155" s="21"/>
    </row>
    <row r="156" spans="1:22" s="25" customFormat="1">
      <c r="A156" s="181"/>
      <c r="B156" s="153"/>
      <c r="C156" s="154"/>
      <c r="D156" s="154"/>
      <c r="E156" s="155"/>
      <c r="F156" s="156"/>
      <c r="G156" s="157"/>
      <c r="H156" s="157"/>
      <c r="I156" s="157"/>
      <c r="J156" s="157"/>
      <c r="K156" s="157"/>
      <c r="L156" s="157"/>
      <c r="M156"/>
      <c r="N156" s="157"/>
      <c r="O156" s="157"/>
      <c r="P156" s="157"/>
      <c r="Q156" s="157"/>
      <c r="R156" s="157"/>
      <c r="S156" s="157"/>
      <c r="T156" s="157"/>
      <c r="U156" s="157"/>
      <c r="V156" s="157"/>
    </row>
    <row r="157" spans="1:22" ht="18">
      <c r="A157" s="238" t="s">
        <v>349</v>
      </c>
      <c r="B157" s="25"/>
      <c r="C157" s="91"/>
      <c r="D157" s="91"/>
      <c r="E157" s="91"/>
      <c r="F157" s="91"/>
      <c r="G157" s="110"/>
      <c r="H157" s="91"/>
      <c r="I157" s="91"/>
      <c r="J157" s="91"/>
    </row>
    <row r="158" spans="1:22" ht="12.75" customHeight="1">
      <c r="A158" s="120"/>
      <c r="B158" s="111"/>
      <c r="C158" s="91"/>
      <c r="D158" s="198"/>
      <c r="E158" s="91"/>
      <c r="F158" s="91"/>
      <c r="G158" s="91"/>
      <c r="H158" s="91"/>
      <c r="I158" s="91"/>
      <c r="J158" s="91"/>
    </row>
    <row r="159" spans="1:22" s="7" customFormat="1">
      <c r="A159" s="175"/>
      <c r="B159" s="33"/>
      <c r="C159" s="33"/>
      <c r="D159" s="33"/>
      <c r="E159" s="35"/>
      <c r="F159" s="44"/>
      <c r="G159" s="111"/>
      <c r="H159"/>
      <c r="I159"/>
      <c r="J159"/>
      <c r="M159"/>
    </row>
    <row r="160" spans="1:22" s="7" customFormat="1">
      <c r="A160" s="175"/>
      <c r="B160" s="33"/>
      <c r="C160" s="33"/>
      <c r="D160" s="33"/>
      <c r="E160" s="35"/>
      <c r="F160" s="44"/>
      <c r="G160" s="111"/>
      <c r="H160"/>
      <c r="I160"/>
      <c r="J160"/>
    </row>
    <row r="161" spans="1:12" s="7" customFormat="1" ht="69" customHeight="1">
      <c r="A161" s="184"/>
      <c r="B161" s="345" t="s">
        <v>351</v>
      </c>
      <c r="C161" s="346" t="s">
        <v>36</v>
      </c>
      <c r="D161" s="347" t="s">
        <v>242</v>
      </c>
      <c r="E161" s="347" t="s">
        <v>448</v>
      </c>
    </row>
    <row r="162" spans="1:12" s="7" customFormat="1">
      <c r="A162" s="184"/>
      <c r="B162" s="348" t="s">
        <v>352</v>
      </c>
      <c r="C162" s="53"/>
      <c r="D162" s="89"/>
      <c r="E162" s="89"/>
    </row>
    <row r="163" spans="1:12" s="7" customFormat="1">
      <c r="A163" s="184"/>
      <c r="B163" s="81"/>
      <c r="C163" s="320" t="str">
        <f t="array" ref="C163:C172">TRANSPOSE(C113:L113)</f>
        <v>Bratislava 1</v>
      </c>
      <c r="D163" s="410"/>
      <c r="E163" s="419"/>
    </row>
    <row r="164" spans="1:12" s="7" customFormat="1">
      <c r="A164" s="184"/>
      <c r="B164" s="81"/>
      <c r="C164" s="320" t="str">
        <v>Bratislava 2</v>
      </c>
      <c r="D164" s="410"/>
      <c r="E164" s="419"/>
    </row>
    <row r="165" spans="1:12" s="7" customFormat="1">
      <c r="A165" s="184"/>
      <c r="B165" s="81"/>
      <c r="C165" s="320" t="str">
        <v xml:space="preserve">Košice 1 </v>
      </c>
      <c r="D165" s="410"/>
      <c r="E165" s="419"/>
    </row>
    <row r="166" spans="1:12" s="7" customFormat="1">
      <c r="A166" s="184"/>
      <c r="B166" s="81"/>
      <c r="C166" s="320" t="str">
        <v>Košice 2</v>
      </c>
      <c r="D166" s="410"/>
      <c r="E166" s="419"/>
    </row>
    <row r="167" spans="1:12" s="7" customFormat="1">
      <c r="A167" s="184"/>
      <c r="B167" s="81"/>
      <c r="C167" s="320" t="str">
        <v>Trnava</v>
      </c>
      <c r="D167" s="410"/>
      <c r="E167" s="419"/>
    </row>
    <row r="168" spans="1:12" s="7" customFormat="1">
      <c r="A168" s="184"/>
      <c r="B168" s="81"/>
      <c r="C168" s="320" t="str">
        <v xml:space="preserve">Nitra </v>
      </c>
      <c r="D168" s="410"/>
      <c r="E168" s="419"/>
    </row>
    <row r="169" spans="1:12" s="7" customFormat="1">
      <c r="A169" s="184"/>
      <c r="B169" s="81"/>
      <c r="C169" s="320" t="str">
        <v>Trenčín</v>
      </c>
      <c r="D169" s="410"/>
      <c r="E169" s="419"/>
    </row>
    <row r="170" spans="1:12" s="7" customFormat="1">
      <c r="A170" s="184"/>
      <c r="B170" s="81"/>
      <c r="C170" s="320" t="str">
        <v>Žilina</v>
      </c>
      <c r="D170" s="410"/>
      <c r="E170" s="419"/>
    </row>
    <row r="171" spans="1:12" s="7" customFormat="1" ht="27" customHeight="1">
      <c r="A171" s="184"/>
      <c r="B171" s="81"/>
      <c r="C171" s="320" t="str">
        <v>Banská Bystrica</v>
      </c>
      <c r="D171" s="410"/>
      <c r="E171" s="419"/>
    </row>
    <row r="172" spans="1:12" s="7" customFormat="1">
      <c r="A172" s="184"/>
      <c r="B172" s="81"/>
      <c r="C172" s="320" t="str">
        <v xml:space="preserve">Prešov </v>
      </c>
      <c r="D172" s="410"/>
      <c r="E172" s="419"/>
    </row>
    <row r="173" spans="1:12" s="7" customFormat="1">
      <c r="A173" s="184"/>
      <c r="B173" s="33"/>
      <c r="C173" s="33"/>
      <c r="D173" s="33"/>
      <c r="E173" s="35"/>
      <c r="F173" s="198"/>
      <c r="G173"/>
      <c r="H173"/>
      <c r="I173"/>
      <c r="J173"/>
    </row>
    <row r="174" spans="1:12" s="7" customFormat="1">
      <c r="A174" s="175"/>
      <c r="B174" s="33"/>
      <c r="C174" s="33"/>
      <c r="D174" s="33"/>
      <c r="E174" s="35"/>
      <c r="F174" s="44"/>
      <c r="G174"/>
      <c r="H174"/>
      <c r="I174"/>
      <c r="J174"/>
    </row>
    <row r="175" spans="1:12" s="7" customFormat="1">
      <c r="A175" s="175"/>
      <c r="B175" s="33"/>
      <c r="C175" s="33"/>
      <c r="D175" s="33"/>
      <c r="E175" s="35"/>
      <c r="F175" s="44"/>
      <c r="G175"/>
      <c r="H175"/>
      <c r="I175"/>
      <c r="J175"/>
    </row>
    <row r="176" spans="1:12" s="7" customFormat="1">
      <c r="A176" s="175"/>
      <c r="B176" s="320" t="s">
        <v>353</v>
      </c>
      <c r="C176" s="320" t="s">
        <v>412</v>
      </c>
      <c r="D176" s="320" t="s">
        <v>413</v>
      </c>
      <c r="E176" s="320" t="s">
        <v>420</v>
      </c>
      <c r="F176" s="320" t="s">
        <v>421</v>
      </c>
      <c r="G176" s="320" t="s">
        <v>414</v>
      </c>
      <c r="H176" s="320" t="s">
        <v>415</v>
      </c>
      <c r="I176" s="320" t="s">
        <v>416</v>
      </c>
      <c r="J176" s="320" t="s">
        <v>417</v>
      </c>
      <c r="K176" s="320" t="s">
        <v>418</v>
      </c>
      <c r="L176" s="320" t="s">
        <v>419</v>
      </c>
    </row>
    <row r="177" spans="1:17" s="7" customFormat="1">
      <c r="A177" s="175"/>
      <c r="B177" s="320" t="s">
        <v>412</v>
      </c>
      <c r="C177" s="401" t="s">
        <v>177</v>
      </c>
      <c r="D177" s="401"/>
      <c r="E177" s="401"/>
      <c r="F177" s="420"/>
      <c r="G177" s="401"/>
      <c r="H177" s="401"/>
      <c r="I177" s="401"/>
      <c r="J177" s="401"/>
      <c r="K177" s="401"/>
      <c r="L177" s="401"/>
    </row>
    <row r="178" spans="1:17" s="7" customFormat="1">
      <c r="A178" s="175"/>
      <c r="B178" s="320" t="s">
        <v>413</v>
      </c>
      <c r="C178" s="401"/>
      <c r="D178" s="401" t="s">
        <v>177</v>
      </c>
      <c r="E178" s="401"/>
      <c r="F178" s="401"/>
      <c r="G178" s="401"/>
      <c r="H178" s="401"/>
      <c r="I178" s="401"/>
      <c r="J178" s="401"/>
      <c r="K178" s="401"/>
      <c r="L178" s="401"/>
    </row>
    <row r="179" spans="1:17" s="7" customFormat="1">
      <c r="A179" s="175"/>
      <c r="B179" s="320" t="s">
        <v>420</v>
      </c>
      <c r="C179" s="401"/>
      <c r="D179" s="401"/>
      <c r="E179" s="401" t="s">
        <v>177</v>
      </c>
      <c r="F179" s="401"/>
      <c r="G179" s="401"/>
      <c r="H179" s="401"/>
      <c r="I179" s="401"/>
      <c r="J179" s="401"/>
      <c r="K179" s="401"/>
      <c r="L179" s="401"/>
    </row>
    <row r="180" spans="1:17" s="7" customFormat="1">
      <c r="A180" s="175"/>
      <c r="B180" s="320" t="s">
        <v>421</v>
      </c>
      <c r="C180" s="401"/>
      <c r="D180" s="401"/>
      <c r="E180" s="401"/>
      <c r="F180" s="401" t="s">
        <v>177</v>
      </c>
      <c r="G180" s="401"/>
      <c r="H180" s="401"/>
      <c r="I180" s="401"/>
      <c r="J180" s="401"/>
      <c r="K180" s="401"/>
      <c r="L180" s="401"/>
    </row>
    <row r="181" spans="1:17" s="7" customFormat="1">
      <c r="A181" s="175"/>
      <c r="B181" s="320" t="s">
        <v>414</v>
      </c>
      <c r="C181" s="401"/>
      <c r="D181" s="401"/>
      <c r="E181" s="401"/>
      <c r="F181" s="401"/>
      <c r="G181" s="401" t="s">
        <v>177</v>
      </c>
      <c r="H181" s="401"/>
      <c r="I181" s="401"/>
      <c r="J181" s="401"/>
      <c r="K181" s="401"/>
      <c r="L181" s="401"/>
    </row>
    <row r="182" spans="1:17" s="7" customFormat="1">
      <c r="A182" s="175"/>
      <c r="B182" s="320" t="s">
        <v>415</v>
      </c>
      <c r="C182" s="401"/>
      <c r="D182" s="401"/>
      <c r="E182" s="401"/>
      <c r="F182" s="401"/>
      <c r="G182" s="401"/>
      <c r="H182" s="401" t="s">
        <v>177</v>
      </c>
      <c r="I182" s="401"/>
      <c r="J182" s="401"/>
      <c r="K182" s="401"/>
      <c r="L182" s="401"/>
    </row>
    <row r="183" spans="1:17" s="7" customFormat="1">
      <c r="A183" s="175"/>
      <c r="B183" s="320" t="s">
        <v>416</v>
      </c>
      <c r="C183" s="401"/>
      <c r="D183" s="401"/>
      <c r="E183" s="401"/>
      <c r="F183" s="401"/>
      <c r="G183" s="401"/>
      <c r="H183" s="401"/>
      <c r="I183" s="401" t="s">
        <v>177</v>
      </c>
      <c r="J183" s="401"/>
      <c r="K183" s="401"/>
      <c r="L183" s="401"/>
    </row>
    <row r="184" spans="1:17" s="7" customFormat="1">
      <c r="A184" s="175"/>
      <c r="B184" s="320" t="s">
        <v>417</v>
      </c>
      <c r="C184" s="401"/>
      <c r="D184" s="401"/>
      <c r="E184" s="401"/>
      <c r="F184" s="401"/>
      <c r="G184" s="401"/>
      <c r="H184" s="401"/>
      <c r="I184" s="401"/>
      <c r="J184" s="401" t="s">
        <v>177</v>
      </c>
      <c r="K184" s="401"/>
      <c r="L184" s="401"/>
    </row>
    <row r="185" spans="1:17" s="7" customFormat="1">
      <c r="A185" s="175"/>
      <c r="B185" s="320" t="s">
        <v>418</v>
      </c>
      <c r="C185" s="401"/>
      <c r="D185" s="401"/>
      <c r="E185" s="401"/>
      <c r="F185" s="401"/>
      <c r="G185" s="401"/>
      <c r="H185" s="401"/>
      <c r="I185" s="401"/>
      <c r="J185" s="401"/>
      <c r="K185" s="401" t="s">
        <v>177</v>
      </c>
      <c r="L185" s="401"/>
    </row>
    <row r="186" spans="1:17" s="7" customFormat="1">
      <c r="A186" s="175"/>
      <c r="B186" s="320" t="s">
        <v>419</v>
      </c>
      <c r="C186" s="401"/>
      <c r="D186" s="401"/>
      <c r="E186" s="401"/>
      <c r="F186" s="401"/>
      <c r="G186" s="401"/>
      <c r="H186" s="401"/>
      <c r="I186" s="401"/>
      <c r="J186" s="401"/>
      <c r="K186" s="401"/>
      <c r="L186" s="401" t="s">
        <v>177</v>
      </c>
    </row>
    <row r="187" spans="1:17" s="7" customFormat="1">
      <c r="A187" s="175"/>
      <c r="B187" s="320" t="s">
        <v>142</v>
      </c>
      <c r="C187" s="320">
        <f>SUM(C177:C186)</f>
        <v>0</v>
      </c>
      <c r="D187" s="320">
        <f t="shared" ref="D187:L187" si="5">SUM(D177:D186)</f>
        <v>0</v>
      </c>
      <c r="E187" s="320">
        <f t="shared" si="5"/>
        <v>0</v>
      </c>
      <c r="F187" s="320">
        <f t="shared" si="5"/>
        <v>0</v>
      </c>
      <c r="G187" s="320">
        <f t="shared" si="5"/>
        <v>0</v>
      </c>
      <c r="H187" s="320">
        <f t="shared" si="5"/>
        <v>0</v>
      </c>
      <c r="I187" s="320">
        <f t="shared" si="5"/>
        <v>0</v>
      </c>
      <c r="J187" s="320">
        <f t="shared" si="5"/>
        <v>0</v>
      </c>
      <c r="K187" s="320">
        <f t="shared" si="5"/>
        <v>0</v>
      </c>
      <c r="L187" s="320">
        <f t="shared" si="5"/>
        <v>0</v>
      </c>
    </row>
    <row r="188" spans="1:17" s="7" customFormat="1" ht="13.5" customHeight="1">
      <c r="A188" s="175"/>
      <c r="B188" s="33"/>
      <c r="C188" s="33"/>
      <c r="D188" s="33"/>
      <c r="E188" s="35"/>
      <c r="F188" s="44"/>
      <c r="G188"/>
      <c r="H188"/>
      <c r="I188"/>
      <c r="J188"/>
    </row>
    <row r="189" spans="1:17" ht="18">
      <c r="A189" s="117" t="s">
        <v>354</v>
      </c>
      <c r="B189" s="25"/>
      <c r="C189" s="91"/>
      <c r="D189" s="91"/>
      <c r="E189" s="91"/>
      <c r="F189" s="91"/>
      <c r="G189" s="110"/>
      <c r="H189" s="91"/>
      <c r="I189" s="91"/>
      <c r="J189" s="91"/>
      <c r="L189" s="7"/>
      <c r="M189" s="7"/>
    </row>
    <row r="190" spans="1:17" ht="12" customHeight="1">
      <c r="A190" s="181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7"/>
      <c r="M190" s="7"/>
      <c r="N190" s="25"/>
      <c r="O190" s="25"/>
      <c r="P190" s="25"/>
      <c r="Q190" s="25"/>
    </row>
    <row r="191" spans="1:17" ht="12" customHeight="1">
      <c r="A191" s="181"/>
      <c r="B191" s="369" t="s">
        <v>356</v>
      </c>
      <c r="C191" s="479" t="s">
        <v>355</v>
      </c>
      <c r="D191" s="479"/>
      <c r="E191" s="479"/>
      <c r="F191" s="479"/>
      <c r="G191" s="479"/>
      <c r="H191" s="479"/>
      <c r="I191" s="479"/>
      <c r="J191" s="479"/>
      <c r="K191" s="479"/>
      <c r="L191" s="7"/>
      <c r="M191" s="7"/>
    </row>
    <row r="192" spans="1:17" ht="12" customHeight="1">
      <c r="A192" s="181"/>
      <c r="B192" s="313" t="s">
        <v>173</v>
      </c>
      <c r="C192" s="318" t="s">
        <v>248</v>
      </c>
      <c r="D192" s="318" t="s">
        <v>234</v>
      </c>
      <c r="E192" s="318" t="s">
        <v>235</v>
      </c>
      <c r="F192" s="318"/>
      <c r="G192" s="318"/>
      <c r="H192" s="318"/>
      <c r="I192" s="314"/>
      <c r="J192" s="314"/>
      <c r="K192" s="314"/>
      <c r="L192" s="7"/>
      <c r="M192" s="7"/>
    </row>
    <row r="193" spans="1:17" ht="12" customHeight="1">
      <c r="A193" s="181"/>
      <c r="B193" s="103" t="s">
        <v>189</v>
      </c>
      <c r="C193" s="421"/>
      <c r="D193" s="421"/>
      <c r="E193" s="421"/>
      <c r="F193" s="422"/>
      <c r="G193" s="422"/>
      <c r="H193" s="422"/>
      <c r="I193" s="422"/>
      <c r="J193" s="422"/>
      <c r="K193" s="422"/>
      <c r="L193" s="7"/>
      <c r="M193" s="7"/>
    </row>
    <row r="194" spans="1:17" ht="12" customHeight="1">
      <c r="A194" s="181"/>
      <c r="B194" s="103" t="s">
        <v>357</v>
      </c>
      <c r="C194" s="421"/>
      <c r="D194" s="421"/>
      <c r="E194" s="421"/>
      <c r="F194" s="422"/>
      <c r="G194" s="422"/>
      <c r="H194" s="422"/>
      <c r="I194" s="422"/>
      <c r="J194" s="422"/>
      <c r="K194" s="422"/>
      <c r="L194" s="7"/>
      <c r="M194" s="7"/>
    </row>
    <row r="195" spans="1:17" ht="12" customHeight="1">
      <c r="A195" s="181"/>
      <c r="B195" s="103" t="s">
        <v>233</v>
      </c>
      <c r="C195" s="421"/>
      <c r="D195" s="421"/>
      <c r="E195" s="421"/>
      <c r="F195" s="422"/>
      <c r="G195" s="422"/>
      <c r="H195" s="423"/>
      <c r="I195" s="423"/>
      <c r="J195" s="423"/>
      <c r="K195" s="423"/>
      <c r="L195" s="7"/>
      <c r="M195" s="7"/>
    </row>
    <row r="196" spans="1:17" ht="12" customHeight="1">
      <c r="A196" s="181"/>
      <c r="B196" s="102" t="s">
        <v>358</v>
      </c>
      <c r="C196" s="421"/>
      <c r="D196" s="421"/>
      <c r="E196" s="421"/>
      <c r="F196" s="422"/>
      <c r="G196" s="422"/>
      <c r="H196" s="423"/>
      <c r="I196" s="423"/>
      <c r="J196" s="423"/>
      <c r="K196" s="423"/>
      <c r="L196" s="7"/>
      <c r="M196" s="7"/>
    </row>
    <row r="197" spans="1:17" ht="12" customHeight="1">
      <c r="A197" s="181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7"/>
      <c r="M197" s="7"/>
      <c r="O197" s="25"/>
      <c r="P197" s="25"/>
      <c r="Q197" s="25"/>
    </row>
    <row r="198" spans="1:17" ht="12" customHeight="1">
      <c r="A198" s="181"/>
      <c r="B198" s="369" t="s">
        <v>82</v>
      </c>
      <c r="C198" s="474" t="s">
        <v>360</v>
      </c>
      <c r="D198" s="474"/>
      <c r="E198" s="474"/>
      <c r="F198" s="474"/>
      <c r="G198" s="474"/>
      <c r="H198" s="25"/>
      <c r="I198" s="25"/>
      <c r="J198" s="25"/>
      <c r="K198" s="25"/>
      <c r="L198" s="7"/>
      <c r="M198" s="7"/>
      <c r="O198" s="25"/>
      <c r="P198" s="25"/>
      <c r="Q198" s="25"/>
    </row>
    <row r="199" spans="1:17" s="8" customFormat="1">
      <c r="A199" s="118"/>
      <c r="B199" s="313" t="s">
        <v>174</v>
      </c>
      <c r="C199" s="320" t="s">
        <v>412</v>
      </c>
      <c r="D199" s="320" t="s">
        <v>413</v>
      </c>
      <c r="E199" s="320" t="s">
        <v>420</v>
      </c>
      <c r="F199" s="320" t="s">
        <v>421</v>
      </c>
      <c r="G199" s="320" t="s">
        <v>414</v>
      </c>
      <c r="H199" s="320" t="s">
        <v>415</v>
      </c>
      <c r="I199" s="320" t="s">
        <v>416</v>
      </c>
      <c r="J199" s="320" t="s">
        <v>417</v>
      </c>
      <c r="K199" s="320" t="s">
        <v>418</v>
      </c>
      <c r="L199" s="320" t="s">
        <v>419</v>
      </c>
      <c r="M199" s="7"/>
    </row>
    <row r="200" spans="1:17" s="8" customFormat="1">
      <c r="A200" s="118"/>
      <c r="B200" s="103" t="s">
        <v>189</v>
      </c>
      <c r="C200" s="424"/>
      <c r="D200" s="425"/>
      <c r="E200" s="425"/>
      <c r="F200" s="425"/>
      <c r="G200" s="425"/>
      <c r="H200" s="425"/>
      <c r="I200" s="425"/>
      <c r="J200" s="425"/>
      <c r="K200" s="425"/>
      <c r="L200" s="425"/>
      <c r="M200" s="7"/>
    </row>
    <row r="201" spans="1:17" s="8" customFormat="1">
      <c r="A201" s="118"/>
      <c r="B201" s="103" t="s">
        <v>357</v>
      </c>
      <c r="C201" s="422"/>
      <c r="D201" s="422"/>
      <c r="E201" s="422"/>
      <c r="F201" s="422"/>
      <c r="G201" s="422"/>
      <c r="H201" s="422"/>
      <c r="I201" s="422"/>
      <c r="J201" s="422"/>
      <c r="K201" s="422"/>
      <c r="L201" s="422"/>
      <c r="M201" s="7"/>
    </row>
    <row r="202" spans="1:17" s="8" customFormat="1">
      <c r="A202" s="118"/>
      <c r="B202" s="103" t="s">
        <v>233</v>
      </c>
      <c r="C202" s="424"/>
      <c r="D202" s="425"/>
      <c r="E202" s="425"/>
      <c r="F202" s="425"/>
      <c r="G202" s="425"/>
      <c r="H202" s="425"/>
      <c r="I202" s="425"/>
      <c r="J202" s="425"/>
      <c r="K202" s="425"/>
      <c r="L202" s="425"/>
      <c r="M202" s="7"/>
    </row>
    <row r="203" spans="1:17" s="8" customFormat="1">
      <c r="A203" s="118"/>
      <c r="B203" s="102" t="s">
        <v>359</v>
      </c>
      <c r="C203" s="422"/>
      <c r="D203" s="425"/>
      <c r="E203" s="425"/>
      <c r="F203" s="425"/>
      <c r="G203" s="425"/>
      <c r="H203" s="425"/>
      <c r="I203" s="425"/>
      <c r="J203" s="425"/>
      <c r="K203" s="425"/>
      <c r="L203" s="425"/>
      <c r="M203" s="7"/>
    </row>
    <row r="204" spans="1:17" s="8" customFormat="1">
      <c r="A204" s="118"/>
      <c r="B204" s="108"/>
      <c r="C204" s="108"/>
      <c r="L204" s="7"/>
      <c r="M204" s="7"/>
    </row>
    <row r="205" spans="1:17" ht="12" customHeight="1" thickBot="1">
      <c r="A205" s="181"/>
      <c r="B205" s="370" t="s">
        <v>347</v>
      </c>
      <c r="C205" s="473" t="s">
        <v>361</v>
      </c>
      <c r="D205" s="473"/>
      <c r="E205" s="473"/>
      <c r="F205" s="473"/>
      <c r="G205" s="473"/>
      <c r="H205" s="25"/>
      <c r="I205" s="25"/>
      <c r="J205" s="25"/>
      <c r="K205" s="25"/>
      <c r="L205" s="7"/>
      <c r="M205" s="7"/>
      <c r="O205" s="25"/>
      <c r="P205" s="25"/>
      <c r="Q205" s="25"/>
    </row>
    <row r="206" spans="1:17" s="8" customFormat="1">
      <c r="A206" s="118"/>
      <c r="B206" s="349" t="s">
        <v>171</v>
      </c>
      <c r="C206" s="320" t="s">
        <v>412</v>
      </c>
      <c r="D206" s="320" t="s">
        <v>413</v>
      </c>
      <c r="E206" s="320" t="s">
        <v>420</v>
      </c>
      <c r="F206" s="320" t="s">
        <v>421</v>
      </c>
      <c r="G206" s="320" t="s">
        <v>414</v>
      </c>
      <c r="H206" s="320" t="s">
        <v>415</v>
      </c>
      <c r="I206" s="320" t="s">
        <v>416</v>
      </c>
      <c r="J206" s="320" t="s">
        <v>417</v>
      </c>
      <c r="K206" s="320" t="s">
        <v>418</v>
      </c>
      <c r="L206" s="320" t="s">
        <v>419</v>
      </c>
      <c r="M206" s="7"/>
    </row>
    <row r="207" spans="1:17" s="8" customFormat="1" ht="13.5" thickBot="1">
      <c r="A207" s="118"/>
      <c r="B207" s="350" t="s">
        <v>172</v>
      </c>
      <c r="C207" s="351"/>
      <c r="D207" s="351"/>
      <c r="E207" s="351"/>
      <c r="F207" s="351"/>
      <c r="G207" s="351"/>
      <c r="H207" s="351"/>
      <c r="I207" s="351"/>
      <c r="J207" s="351"/>
      <c r="K207" s="351"/>
      <c r="L207" s="352"/>
      <c r="M207" s="7"/>
    </row>
    <row r="208" spans="1:17" s="8" customFormat="1">
      <c r="A208" s="118"/>
      <c r="B208" s="306" t="s">
        <v>225</v>
      </c>
      <c r="C208" s="422"/>
      <c r="D208" s="422"/>
      <c r="E208" s="422"/>
      <c r="F208" s="422"/>
      <c r="G208" s="422"/>
      <c r="H208" s="422"/>
      <c r="I208" s="422"/>
      <c r="J208" s="422"/>
      <c r="K208" s="422"/>
      <c r="L208" s="422"/>
      <c r="M208" s="7"/>
    </row>
    <row r="209" spans="1:13" s="8" customFormat="1">
      <c r="A209" s="118"/>
      <c r="B209" s="103" t="s">
        <v>233</v>
      </c>
      <c r="C209" s="422"/>
      <c r="D209" s="423"/>
      <c r="E209" s="423"/>
      <c r="F209" s="422"/>
      <c r="G209" s="423"/>
      <c r="H209" s="423"/>
      <c r="I209" s="423"/>
      <c r="J209" s="423"/>
      <c r="K209" s="423"/>
      <c r="L209" s="423"/>
      <c r="M209" s="7"/>
    </row>
    <row r="210" spans="1:13" s="8" customFormat="1">
      <c r="A210" s="118"/>
      <c r="B210" s="102" t="s">
        <v>362</v>
      </c>
      <c r="C210" s="422"/>
      <c r="D210" s="425"/>
      <c r="E210" s="425"/>
      <c r="F210" s="425"/>
      <c r="G210" s="423"/>
      <c r="H210" s="423"/>
      <c r="I210" s="423"/>
      <c r="J210" s="423"/>
      <c r="K210" s="423"/>
      <c r="L210" s="423"/>
      <c r="M210" s="7"/>
    </row>
    <row r="211" spans="1:13" s="8" customFormat="1">
      <c r="A211" s="118"/>
      <c r="B211" s="108"/>
      <c r="C211" s="108"/>
      <c r="L211" s="7"/>
      <c r="M211" s="7"/>
    </row>
    <row r="212" spans="1:13" ht="12" customHeight="1">
      <c r="A212" s="181"/>
      <c r="L212" s="7"/>
      <c r="M212" s="7"/>
    </row>
    <row r="213" spans="1:13" s="7" customFormat="1" ht="18">
      <c r="A213" s="117" t="s">
        <v>363</v>
      </c>
      <c r="B213" s="33"/>
      <c r="C213" s="33"/>
      <c r="D213" s="33"/>
      <c r="E213" s="35"/>
      <c r="F213" s="44"/>
      <c r="G213"/>
      <c r="H213"/>
      <c r="I213"/>
      <c r="J213"/>
    </row>
    <row r="214" spans="1:13" s="7" customFormat="1">
      <c r="A214" s="175"/>
      <c r="B214" s="33"/>
      <c r="C214" s="33"/>
      <c r="D214" s="33"/>
      <c r="E214" s="35"/>
      <c r="F214" s="44"/>
      <c r="G214"/>
      <c r="H214"/>
      <c r="I214"/>
      <c r="J214"/>
    </row>
    <row r="215" spans="1:13" s="7" customFormat="1">
      <c r="A215" s="175"/>
      <c r="B215" s="317" t="s">
        <v>364</v>
      </c>
      <c r="C215" s="317" t="s">
        <v>243</v>
      </c>
      <c r="D215" s="317" t="s">
        <v>365</v>
      </c>
      <c r="E215" s="317" t="s">
        <v>170</v>
      </c>
      <c r="F215" s="317" t="s">
        <v>244</v>
      </c>
      <c r="G215" s="317" t="s">
        <v>155</v>
      </c>
      <c r="H215" s="317" t="s">
        <v>245</v>
      </c>
      <c r="I215" s="317" t="s">
        <v>50</v>
      </c>
    </row>
    <row r="216" spans="1:13" s="7" customFormat="1">
      <c r="A216" s="175"/>
      <c r="B216" s="52" t="s">
        <v>120</v>
      </c>
      <c r="C216" s="140" t="s">
        <v>66</v>
      </c>
      <c r="D216" s="141">
        <v>2.048</v>
      </c>
      <c r="E216" s="57">
        <v>1</v>
      </c>
      <c r="F216" s="142">
        <f>2048/64</f>
        <v>32</v>
      </c>
      <c r="G216" s="142">
        <v>30</v>
      </c>
      <c r="H216" s="142">
        <v>2</v>
      </c>
      <c r="I216" s="143">
        <v>21.931999999999999</v>
      </c>
    </row>
    <row r="217" spans="1:13" s="7" customFormat="1">
      <c r="A217" s="175"/>
      <c r="B217" s="52" t="s">
        <v>121</v>
      </c>
      <c r="C217" s="140" t="s">
        <v>67</v>
      </c>
      <c r="D217" s="141">
        <v>8.4480000000000004</v>
      </c>
      <c r="E217" s="57">
        <v>4</v>
      </c>
      <c r="F217" s="142">
        <f>4*2048/64</f>
        <v>128</v>
      </c>
      <c r="G217" s="142">
        <f>4*G216</f>
        <v>120</v>
      </c>
      <c r="H217" s="142">
        <f>4*H216</f>
        <v>8</v>
      </c>
      <c r="I217" s="143">
        <v>107.4</v>
      </c>
    </row>
    <row r="218" spans="1:13" s="7" customFormat="1">
      <c r="A218" s="175"/>
      <c r="B218" s="52" t="s">
        <v>23</v>
      </c>
      <c r="C218" s="140" t="s">
        <v>68</v>
      </c>
      <c r="D218" s="141">
        <v>34.368000000000002</v>
      </c>
      <c r="E218" s="57">
        <v>16</v>
      </c>
      <c r="F218" s="142">
        <f>16*2048/64</f>
        <v>512</v>
      </c>
      <c r="G218" s="142">
        <f>4*G217</f>
        <v>480</v>
      </c>
      <c r="H218" s="142">
        <f>4*H217</f>
        <v>32</v>
      </c>
      <c r="I218" s="143">
        <v>466.31600000000003</v>
      </c>
    </row>
    <row r="219" spans="1:13" s="7" customFormat="1">
      <c r="A219" s="175"/>
      <c r="B219" s="52" t="s">
        <v>24</v>
      </c>
      <c r="C219" s="140" t="s">
        <v>69</v>
      </c>
      <c r="D219" s="141">
        <v>139.26400000000001</v>
      </c>
      <c r="E219" s="57">
        <v>64</v>
      </c>
      <c r="F219" s="142">
        <v>2048</v>
      </c>
      <c r="G219" s="142">
        <f>G218*4</f>
        <v>1920</v>
      </c>
      <c r="H219" s="142">
        <f>H218*4</f>
        <v>128</v>
      </c>
      <c r="I219" s="143">
        <v>1926.1927999999998</v>
      </c>
    </row>
    <row r="220" spans="1:13" s="7" customFormat="1">
      <c r="A220" s="175"/>
      <c r="B220" s="52" t="s">
        <v>33</v>
      </c>
      <c r="C220" s="140" t="s">
        <v>73</v>
      </c>
      <c r="D220" s="141">
        <v>155.52000000000001</v>
      </c>
      <c r="E220" s="57">
        <f>7*3*3</f>
        <v>63</v>
      </c>
      <c r="F220" s="140"/>
      <c r="G220" s="142">
        <f>G216*7*3*3</f>
        <v>1890</v>
      </c>
      <c r="H220" s="144"/>
      <c r="I220" s="143">
        <v>1895.7250999999997</v>
      </c>
    </row>
    <row r="221" spans="1:13" s="7" customFormat="1">
      <c r="A221" s="175"/>
      <c r="B221" s="52" t="s">
        <v>70</v>
      </c>
      <c r="C221" s="140" t="s">
        <v>74</v>
      </c>
      <c r="D221" s="141">
        <v>622.08000000000004</v>
      </c>
      <c r="E221" s="57">
        <f>E220*4</f>
        <v>252</v>
      </c>
      <c r="F221" s="140"/>
      <c r="G221" s="52">
        <f>G220*4</f>
        <v>7560</v>
      </c>
      <c r="H221" s="144"/>
      <c r="I221" s="143">
        <v>7672.7730000000001</v>
      </c>
    </row>
    <row r="222" spans="1:13" s="7" customFormat="1">
      <c r="A222" s="175"/>
      <c r="B222" s="52" t="s">
        <v>71</v>
      </c>
      <c r="C222" s="140" t="s">
        <v>75</v>
      </c>
      <c r="D222" s="141">
        <v>2488.3200000000002</v>
      </c>
      <c r="E222" s="57">
        <f>E221*4</f>
        <v>1008</v>
      </c>
      <c r="F222" s="140"/>
      <c r="G222" s="142">
        <f>G221*4</f>
        <v>30240</v>
      </c>
      <c r="H222" s="144"/>
      <c r="I222" s="143">
        <v>30810.312999999998</v>
      </c>
    </row>
    <row r="223" spans="1:13" s="7" customFormat="1">
      <c r="A223" s="175"/>
      <c r="B223" s="52" t="s">
        <v>72</v>
      </c>
      <c r="C223" s="140" t="s">
        <v>76</v>
      </c>
      <c r="D223" s="141">
        <v>9953.2800000000007</v>
      </c>
      <c r="E223" s="57">
        <f>E222*4</f>
        <v>4032</v>
      </c>
      <c r="F223" s="140"/>
      <c r="G223" s="142">
        <f>+G222*4</f>
        <v>120960</v>
      </c>
      <c r="H223" s="144"/>
      <c r="I223" s="143">
        <v>123379.5</v>
      </c>
    </row>
    <row r="224" spans="1:13" s="7" customFormat="1">
      <c r="A224" s="175"/>
      <c r="B224" s="33"/>
      <c r="C224" s="33"/>
      <c r="D224" s="33"/>
      <c r="E224" s="35"/>
      <c r="F224" s="44"/>
      <c r="G224"/>
      <c r="H224"/>
      <c r="I224"/>
    </row>
    <row r="225" spans="1:10" s="7" customFormat="1">
      <c r="A225" s="175"/>
      <c r="B225" s="33"/>
      <c r="C225" s="33"/>
      <c r="D225" s="33"/>
      <c r="E225" s="35"/>
      <c r="F225" s="44"/>
      <c r="G225"/>
      <c r="H225"/>
      <c r="I225"/>
      <c r="J225"/>
    </row>
    <row r="226" spans="1:10" s="7" customFormat="1" ht="18">
      <c r="A226" s="117" t="s">
        <v>366</v>
      </c>
    </row>
    <row r="227" spans="1:10" s="7" customFormat="1">
      <c r="A227" s="179"/>
    </row>
    <row r="228" spans="1:10" s="7" customFormat="1">
      <c r="A228" s="179"/>
      <c r="B228" s="313" t="s">
        <v>100</v>
      </c>
      <c r="C228" s="313" t="s">
        <v>101</v>
      </c>
      <c r="D228" s="456" t="s">
        <v>102</v>
      </c>
      <c r="E228" s="456"/>
      <c r="F228" s="456"/>
      <c r="G228" s="456"/>
    </row>
    <row r="229" spans="1:10" s="7" customFormat="1">
      <c r="A229" s="179"/>
      <c r="B229" s="104"/>
      <c r="C229" s="104"/>
      <c r="D229" s="105">
        <v>1E-3</v>
      </c>
      <c r="E229" s="105">
        <v>0.01</v>
      </c>
      <c r="F229" s="105">
        <v>0.02</v>
      </c>
      <c r="G229" s="105">
        <v>0.05</v>
      </c>
    </row>
    <row r="230" spans="1:10" s="7" customFormat="1">
      <c r="A230" s="179"/>
      <c r="B230" s="55"/>
      <c r="C230" s="55"/>
      <c r="D230" s="138" t="s">
        <v>96</v>
      </c>
      <c r="E230" s="138" t="s">
        <v>97</v>
      </c>
      <c r="F230" s="138" t="s">
        <v>87</v>
      </c>
      <c r="G230" s="138" t="s">
        <v>98</v>
      </c>
    </row>
    <row r="231" spans="1:10" s="7" customFormat="1">
      <c r="A231" s="179"/>
      <c r="B231" s="145">
        <v>0</v>
      </c>
      <c r="C231" s="146">
        <v>0</v>
      </c>
      <c r="D231" s="55">
        <v>0</v>
      </c>
      <c r="E231" s="55">
        <v>0</v>
      </c>
      <c r="F231" s="55">
        <v>0</v>
      </c>
      <c r="G231" s="55">
        <v>0</v>
      </c>
    </row>
    <row r="232" spans="1:10" s="7" customFormat="1">
      <c r="A232" s="179"/>
      <c r="B232" s="145">
        <v>1</v>
      </c>
      <c r="C232" s="146">
        <v>0.14285700000000001</v>
      </c>
      <c r="D232" s="55">
        <v>1E-3</v>
      </c>
      <c r="E232" s="55">
        <v>1.01E-2</v>
      </c>
      <c r="F232" s="55">
        <v>2.0410000000000001E-2</v>
      </c>
      <c r="G232" s="55">
        <v>5.2630000000000003E-2</v>
      </c>
    </row>
    <row r="233" spans="1:10" s="7" customFormat="1">
      <c r="A233" s="179"/>
      <c r="B233" s="145">
        <v>2</v>
      </c>
      <c r="C233" s="146">
        <v>0.28571400000000002</v>
      </c>
      <c r="D233" s="55">
        <v>4.5760000000000002E-2</v>
      </c>
      <c r="E233" s="55">
        <v>0.15259</v>
      </c>
      <c r="F233" s="55">
        <v>0.22347</v>
      </c>
      <c r="G233" s="55">
        <v>0.38131999999999999</v>
      </c>
    </row>
    <row r="234" spans="1:10" s="7" customFormat="1">
      <c r="A234" s="179"/>
      <c r="B234" s="145">
        <v>3</v>
      </c>
      <c r="C234" s="146">
        <v>0.42857099999999998</v>
      </c>
      <c r="D234" s="55">
        <v>0.19384000000000001</v>
      </c>
      <c r="E234" s="55">
        <v>0.45549000000000001</v>
      </c>
      <c r="F234" s="55">
        <v>0.60221000000000002</v>
      </c>
      <c r="G234" s="55">
        <v>0.89939999999999998</v>
      </c>
    </row>
    <row r="235" spans="1:10" s="7" customFormat="1">
      <c r="A235" s="179"/>
      <c r="B235" s="145">
        <v>4</v>
      </c>
      <c r="C235" s="146">
        <v>0.57142899999999996</v>
      </c>
      <c r="D235" s="55">
        <v>0.43926999999999999</v>
      </c>
      <c r="E235" s="55">
        <v>0.86941999999999997</v>
      </c>
      <c r="F235" s="55">
        <v>1.0923</v>
      </c>
      <c r="G235" s="55">
        <v>1.5246</v>
      </c>
    </row>
    <row r="236" spans="1:10" s="7" customFormat="1">
      <c r="A236" s="179"/>
      <c r="B236" s="145">
        <v>5</v>
      </c>
      <c r="C236" s="146">
        <v>0.71428599999999998</v>
      </c>
      <c r="D236" s="55">
        <v>0.76212000000000002</v>
      </c>
      <c r="E236" s="55">
        <v>1.3608</v>
      </c>
      <c r="F236" s="55">
        <v>1.6571</v>
      </c>
      <c r="G236" s="55">
        <v>2.2185000000000001</v>
      </c>
    </row>
    <row r="237" spans="1:10" s="7" customFormat="1">
      <c r="A237" s="179"/>
      <c r="B237" s="145">
        <v>6</v>
      </c>
      <c r="C237" s="146">
        <v>0.85714299999999999</v>
      </c>
      <c r="D237" s="55">
        <v>1.1458999999999999</v>
      </c>
      <c r="E237" s="55">
        <v>1.909</v>
      </c>
      <c r="F237" s="55">
        <v>2.2759</v>
      </c>
      <c r="G237" s="55">
        <v>2.9603000000000002</v>
      </c>
    </row>
    <row r="238" spans="1:10" s="7" customFormat="1">
      <c r="A238" s="179"/>
      <c r="B238" s="145">
        <v>7</v>
      </c>
      <c r="C238" s="146">
        <v>1</v>
      </c>
      <c r="D238" s="55">
        <v>1.5786</v>
      </c>
      <c r="E238" s="55">
        <v>2.5009000000000001</v>
      </c>
      <c r="F238" s="55">
        <v>2.9354</v>
      </c>
      <c r="G238" s="55">
        <v>3.7378</v>
      </c>
    </row>
    <row r="239" spans="1:10" s="7" customFormat="1">
      <c r="A239" s="179"/>
      <c r="B239" s="145">
        <v>8</v>
      </c>
      <c r="C239" s="146">
        <v>1.125</v>
      </c>
      <c r="D239" s="55">
        <v>2.0512999999999999</v>
      </c>
      <c r="E239" s="55">
        <v>3.1276000000000002</v>
      </c>
      <c r="F239" s="55">
        <v>3.6271</v>
      </c>
      <c r="G239" s="55">
        <v>4.5430000000000001</v>
      </c>
    </row>
    <row r="240" spans="1:10" s="7" customFormat="1">
      <c r="A240" s="179"/>
      <c r="B240" s="145">
        <v>9</v>
      </c>
      <c r="C240" s="146">
        <v>1.25</v>
      </c>
      <c r="D240" s="55">
        <v>2.5575000000000001</v>
      </c>
      <c r="E240" s="55">
        <v>3.7825000000000002</v>
      </c>
      <c r="F240" s="55">
        <v>4.3446999999999996</v>
      </c>
      <c r="G240" s="55">
        <v>5.3701999999999996</v>
      </c>
    </row>
    <row r="241" spans="1:7" s="7" customFormat="1">
      <c r="A241" s="179"/>
      <c r="B241" s="145">
        <v>10</v>
      </c>
      <c r="C241" s="146">
        <v>1.375</v>
      </c>
      <c r="D241" s="55">
        <v>3.0920000000000001</v>
      </c>
      <c r="E241" s="55">
        <v>4.4611999999999998</v>
      </c>
      <c r="F241" s="55">
        <v>5.0839999999999996</v>
      </c>
      <c r="G241" s="55">
        <v>6.2157</v>
      </c>
    </row>
    <row r="242" spans="1:7" s="7" customFormat="1">
      <c r="A242" s="179"/>
      <c r="B242" s="145">
        <v>11</v>
      </c>
      <c r="C242" s="146">
        <v>1.5</v>
      </c>
      <c r="D242" s="55">
        <v>3.6511</v>
      </c>
      <c r="E242" s="55">
        <v>5.1599000000000004</v>
      </c>
      <c r="F242" s="55">
        <v>5.8414999999999999</v>
      </c>
      <c r="G242" s="55">
        <v>7.0763999999999996</v>
      </c>
    </row>
    <row r="243" spans="1:7" s="7" customFormat="1">
      <c r="A243" s="179"/>
      <c r="B243" s="145">
        <v>12</v>
      </c>
      <c r="C243" s="146">
        <v>1.625</v>
      </c>
      <c r="D243" s="55">
        <v>4.2313999999999998</v>
      </c>
      <c r="E243" s="55">
        <v>5.8760000000000003</v>
      </c>
      <c r="F243" s="55">
        <v>6.6147</v>
      </c>
      <c r="G243" s="55">
        <v>7.9509999999999996</v>
      </c>
    </row>
    <row r="244" spans="1:7" s="7" customFormat="1">
      <c r="A244" s="179"/>
      <c r="B244" s="145">
        <v>13</v>
      </c>
      <c r="C244" s="146">
        <v>1.75</v>
      </c>
      <c r="D244" s="55">
        <v>4.8305999999999996</v>
      </c>
      <c r="E244" s="55">
        <v>6.6071999999999997</v>
      </c>
      <c r="F244" s="55">
        <v>7.4015000000000004</v>
      </c>
      <c r="G244" s="55">
        <v>8.8348999999999993</v>
      </c>
    </row>
    <row r="245" spans="1:7" s="7" customFormat="1">
      <c r="A245" s="179"/>
      <c r="B245" s="145">
        <v>14</v>
      </c>
      <c r="C245" s="146">
        <v>1.875</v>
      </c>
      <c r="D245" s="55">
        <v>5.4463999999999997</v>
      </c>
      <c r="E245" s="55">
        <v>7.3517000000000001</v>
      </c>
      <c r="F245" s="55">
        <v>8.2003000000000004</v>
      </c>
      <c r="G245" s="55">
        <v>9.7294999999999998</v>
      </c>
    </row>
    <row r="246" spans="1:7" s="7" customFormat="1">
      <c r="A246" s="179"/>
      <c r="B246" s="145">
        <v>15</v>
      </c>
      <c r="C246" s="146">
        <v>2</v>
      </c>
      <c r="D246" s="55">
        <v>6.0772000000000004</v>
      </c>
      <c r="E246" s="55">
        <v>8.1080000000000005</v>
      </c>
      <c r="F246" s="55">
        <v>9.0096000000000007</v>
      </c>
      <c r="G246" s="55">
        <v>10.632999999999999</v>
      </c>
    </row>
    <row r="247" spans="1:7" s="7" customFormat="1">
      <c r="A247" s="179"/>
      <c r="B247" s="145">
        <v>16</v>
      </c>
      <c r="C247" s="146">
        <v>2.1428569999999998</v>
      </c>
      <c r="D247" s="55">
        <v>6.7214999999999998</v>
      </c>
      <c r="E247" s="55">
        <v>8.875</v>
      </c>
      <c r="F247" s="55">
        <v>9.8284000000000002</v>
      </c>
      <c r="G247" s="55">
        <v>11.544</v>
      </c>
    </row>
    <row r="248" spans="1:7" s="7" customFormat="1">
      <c r="A248" s="179"/>
      <c r="B248" s="145">
        <v>17</v>
      </c>
      <c r="C248" s="146">
        <v>2.285714</v>
      </c>
      <c r="D248" s="55">
        <v>7.3780999999999999</v>
      </c>
      <c r="E248" s="55">
        <v>9.6516000000000002</v>
      </c>
      <c r="F248" s="55">
        <v>10.656000000000001</v>
      </c>
      <c r="G248" s="55">
        <v>12.461</v>
      </c>
    </row>
    <row r="249" spans="1:7" s="7" customFormat="1">
      <c r="A249" s="179"/>
      <c r="B249" s="145">
        <v>18</v>
      </c>
      <c r="C249" s="146">
        <v>2.4285709999999998</v>
      </c>
      <c r="D249" s="55">
        <v>8.0458999999999996</v>
      </c>
      <c r="E249" s="55">
        <v>10.436999999999999</v>
      </c>
      <c r="F249" s="55">
        <v>11.491</v>
      </c>
      <c r="G249" s="55">
        <v>13.385</v>
      </c>
    </row>
    <row r="250" spans="1:7" s="7" customFormat="1">
      <c r="A250" s="179"/>
      <c r="B250" s="145">
        <v>19</v>
      </c>
      <c r="C250" s="146">
        <v>2.5714290000000002</v>
      </c>
      <c r="D250" s="55">
        <v>8.7239000000000004</v>
      </c>
      <c r="E250" s="55">
        <v>11.23</v>
      </c>
      <c r="F250" s="55">
        <v>12.333</v>
      </c>
      <c r="G250" s="55">
        <v>14.315</v>
      </c>
    </row>
    <row r="251" spans="1:7" s="7" customFormat="1">
      <c r="A251" s="179"/>
      <c r="B251" s="145">
        <v>20</v>
      </c>
      <c r="C251" s="146">
        <v>2.714286</v>
      </c>
      <c r="D251" s="55">
        <v>9.4115000000000002</v>
      </c>
      <c r="E251" s="55">
        <v>12.031000000000001</v>
      </c>
      <c r="F251" s="55">
        <v>13.182</v>
      </c>
      <c r="G251" s="55">
        <v>15.249000000000001</v>
      </c>
    </row>
    <row r="252" spans="1:7" s="7" customFormat="1">
      <c r="A252" s="179"/>
      <c r="B252" s="145">
        <v>21</v>
      </c>
      <c r="C252" s="146">
        <v>2.8571430000000002</v>
      </c>
      <c r="D252" s="55">
        <v>10.108000000000001</v>
      </c>
      <c r="E252" s="55">
        <v>12.837999999999999</v>
      </c>
      <c r="F252" s="55">
        <v>14.036</v>
      </c>
      <c r="G252" s="55">
        <v>16.189</v>
      </c>
    </row>
    <row r="253" spans="1:7" s="7" customFormat="1">
      <c r="A253" s="179"/>
      <c r="B253" s="145">
        <v>22</v>
      </c>
      <c r="C253" s="146">
        <v>3</v>
      </c>
      <c r="D253" s="55">
        <v>10.811999999999999</v>
      </c>
      <c r="E253" s="55">
        <v>13.651</v>
      </c>
      <c r="F253" s="55">
        <v>14.896000000000001</v>
      </c>
      <c r="G253" s="55">
        <v>17.132000000000001</v>
      </c>
    </row>
    <row r="254" spans="1:7" s="7" customFormat="1">
      <c r="A254" s="179"/>
      <c r="B254" s="145">
        <v>23</v>
      </c>
      <c r="C254" s="146">
        <v>3.125</v>
      </c>
      <c r="D254" s="55">
        <v>11.523999999999999</v>
      </c>
      <c r="E254" s="55">
        <v>14.47</v>
      </c>
      <c r="F254" s="55">
        <v>15.760999999999999</v>
      </c>
      <c r="G254" s="55">
        <v>18.079999999999998</v>
      </c>
    </row>
    <row r="255" spans="1:7" s="7" customFormat="1">
      <c r="A255" s="179"/>
      <c r="B255" s="145">
        <v>24</v>
      </c>
      <c r="C255" s="146">
        <v>3.25</v>
      </c>
      <c r="D255" s="55">
        <v>12.243</v>
      </c>
      <c r="E255" s="55">
        <v>15.295</v>
      </c>
      <c r="F255" s="55">
        <v>16.631</v>
      </c>
      <c r="G255" s="55">
        <v>19.030999999999999</v>
      </c>
    </row>
    <row r="256" spans="1:7" s="7" customFormat="1">
      <c r="A256" s="179"/>
      <c r="B256" s="145">
        <v>25</v>
      </c>
      <c r="C256" s="146">
        <v>3.375</v>
      </c>
      <c r="D256" s="55">
        <v>12.968999999999999</v>
      </c>
      <c r="E256" s="55">
        <v>16.125</v>
      </c>
      <c r="F256" s="55">
        <v>17.504999999999999</v>
      </c>
      <c r="G256" s="55">
        <v>19.984999999999999</v>
      </c>
    </row>
    <row r="257" spans="1:7" s="7" customFormat="1">
      <c r="A257" s="179"/>
      <c r="B257" s="145">
        <v>26</v>
      </c>
      <c r="C257" s="146">
        <v>3.5</v>
      </c>
      <c r="D257" s="55">
        <v>13.701000000000001</v>
      </c>
      <c r="E257" s="55">
        <v>16.959</v>
      </c>
      <c r="F257" s="55">
        <v>18.382999999999999</v>
      </c>
      <c r="G257" s="55">
        <v>20.943000000000001</v>
      </c>
    </row>
    <row r="258" spans="1:7" s="7" customFormat="1">
      <c r="A258" s="179"/>
      <c r="B258" s="145">
        <v>27</v>
      </c>
      <c r="C258" s="146">
        <v>3.625</v>
      </c>
      <c r="D258" s="55">
        <v>14.439</v>
      </c>
      <c r="E258" s="55">
        <v>17.797000000000001</v>
      </c>
      <c r="F258" s="55">
        <v>19.265000000000001</v>
      </c>
      <c r="G258" s="55">
        <v>21.904</v>
      </c>
    </row>
    <row r="259" spans="1:7" s="7" customFormat="1">
      <c r="A259" s="179"/>
      <c r="B259" s="145">
        <v>28</v>
      </c>
      <c r="C259" s="146">
        <v>3.75</v>
      </c>
      <c r="D259" s="55">
        <v>15.182</v>
      </c>
      <c r="E259" s="55">
        <v>18.64</v>
      </c>
      <c r="F259" s="55">
        <v>20.149999999999999</v>
      </c>
      <c r="G259" s="55">
        <v>22.867000000000001</v>
      </c>
    </row>
    <row r="260" spans="1:7" s="7" customFormat="1">
      <c r="A260" s="179"/>
      <c r="B260" s="145">
        <v>29</v>
      </c>
      <c r="C260" s="146">
        <v>3.875</v>
      </c>
      <c r="D260" s="55">
        <v>15.93</v>
      </c>
      <c r="E260" s="55">
        <v>19.486999999999998</v>
      </c>
      <c r="F260" s="55">
        <v>21.039000000000001</v>
      </c>
      <c r="G260" s="55">
        <v>23.832999999999998</v>
      </c>
    </row>
    <row r="261" spans="1:7" s="7" customFormat="1">
      <c r="A261" s="179"/>
      <c r="B261" s="145">
        <v>30</v>
      </c>
      <c r="C261" s="146">
        <v>4</v>
      </c>
      <c r="D261" s="55">
        <v>16.684000000000001</v>
      </c>
      <c r="E261" s="55">
        <v>20.337</v>
      </c>
      <c r="F261" s="55">
        <v>21.931999999999999</v>
      </c>
      <c r="G261" s="55">
        <v>24.802</v>
      </c>
    </row>
    <row r="262" spans="1:7" s="7" customFormat="1">
      <c r="A262" s="179"/>
      <c r="B262" s="145">
        <v>31</v>
      </c>
      <c r="C262" s="146">
        <v>4.1428571428571441</v>
      </c>
      <c r="D262" s="55">
        <v>17.442</v>
      </c>
      <c r="E262" s="55">
        <v>21.190999999999999</v>
      </c>
      <c r="F262" s="55">
        <v>22.827000000000002</v>
      </c>
      <c r="G262" s="55">
        <v>25.773</v>
      </c>
    </row>
    <row r="263" spans="1:7" s="7" customFormat="1">
      <c r="A263" s="179"/>
      <c r="B263" s="145">
        <v>32</v>
      </c>
      <c r="C263" s="146">
        <v>4.2857142857142865</v>
      </c>
      <c r="D263" s="55">
        <v>18.204999999999998</v>
      </c>
      <c r="E263" s="55">
        <v>22.047999999999998</v>
      </c>
      <c r="F263" s="55">
        <v>23.725000000000001</v>
      </c>
      <c r="G263" s="55">
        <v>26.745999999999999</v>
      </c>
    </row>
    <row r="264" spans="1:7" s="7" customFormat="1">
      <c r="A264" s="179"/>
      <c r="B264" s="145">
        <v>33</v>
      </c>
      <c r="C264" s="146">
        <v>4.4285714285714288</v>
      </c>
      <c r="D264" s="55">
        <v>18.972000000000001</v>
      </c>
      <c r="E264" s="55">
        <v>22.908999999999999</v>
      </c>
      <c r="F264" s="55">
        <v>24.626000000000001</v>
      </c>
      <c r="G264" s="55">
        <v>27.721</v>
      </c>
    </row>
    <row r="265" spans="1:7" s="7" customFormat="1">
      <c r="A265" s="179"/>
      <c r="B265" s="145">
        <v>34</v>
      </c>
      <c r="C265" s="146">
        <v>4.5714285714285721</v>
      </c>
      <c r="D265" s="55">
        <v>19.742999999999999</v>
      </c>
      <c r="E265" s="55">
        <v>23.771999999999998</v>
      </c>
      <c r="F265" s="55">
        <v>25.529</v>
      </c>
      <c r="G265" s="55">
        <v>28.698</v>
      </c>
    </row>
    <row r="266" spans="1:7" s="7" customFormat="1">
      <c r="A266" s="179"/>
      <c r="B266" s="145">
        <v>35</v>
      </c>
      <c r="C266" s="146">
        <v>4.7142857142857144</v>
      </c>
      <c r="D266" s="55">
        <v>20.516999999999999</v>
      </c>
      <c r="E266" s="55">
        <v>24.638000000000002</v>
      </c>
      <c r="F266" s="55">
        <v>26.434999999999999</v>
      </c>
      <c r="G266" s="55">
        <v>29.677</v>
      </c>
    </row>
    <row r="267" spans="1:7" s="7" customFormat="1">
      <c r="A267" s="179"/>
      <c r="B267" s="145">
        <v>36</v>
      </c>
      <c r="C267" s="146">
        <v>4.8571428571428577</v>
      </c>
      <c r="D267" s="55">
        <v>21.295999999999999</v>
      </c>
      <c r="E267" s="55">
        <v>25.507000000000001</v>
      </c>
      <c r="F267" s="55">
        <v>27.343</v>
      </c>
      <c r="G267" s="55">
        <v>30.657</v>
      </c>
    </row>
    <row r="268" spans="1:7" s="7" customFormat="1">
      <c r="A268" s="179"/>
      <c r="B268" s="145">
        <v>37</v>
      </c>
      <c r="C268" s="146">
        <v>5</v>
      </c>
      <c r="D268" s="55">
        <v>22.077999999999999</v>
      </c>
      <c r="E268" s="55">
        <v>26.378</v>
      </c>
      <c r="F268" s="55">
        <v>28.254000000000001</v>
      </c>
      <c r="G268" s="55">
        <v>31.64</v>
      </c>
    </row>
    <row r="269" spans="1:7" s="7" customFormat="1">
      <c r="A269" s="179"/>
      <c r="B269" s="145">
        <v>38</v>
      </c>
      <c r="C269" s="146">
        <v>5.125</v>
      </c>
      <c r="D269" s="55">
        <v>22.864000000000001</v>
      </c>
      <c r="E269" s="55">
        <v>27.251999999999999</v>
      </c>
      <c r="F269" s="55">
        <v>29.166</v>
      </c>
      <c r="G269" s="55">
        <v>32.624000000000002</v>
      </c>
    </row>
    <row r="270" spans="1:7" s="7" customFormat="1">
      <c r="A270" s="179"/>
      <c r="B270" s="145">
        <v>39</v>
      </c>
      <c r="C270" s="146">
        <v>5.25</v>
      </c>
      <c r="D270" s="55">
        <v>23.652000000000001</v>
      </c>
      <c r="E270" s="55">
        <v>28.129000000000001</v>
      </c>
      <c r="F270" s="55">
        <v>30.081</v>
      </c>
      <c r="G270" s="55">
        <v>33.609000000000002</v>
      </c>
    </row>
    <row r="271" spans="1:7" s="7" customFormat="1">
      <c r="A271" s="179"/>
      <c r="B271" s="145">
        <v>40</v>
      </c>
      <c r="C271" s="146">
        <v>5.375</v>
      </c>
      <c r="D271" s="55">
        <v>24.443999999999999</v>
      </c>
      <c r="E271" s="55">
        <v>29.007000000000001</v>
      </c>
      <c r="F271" s="55">
        <v>30.997</v>
      </c>
      <c r="G271" s="55">
        <v>34.595999999999997</v>
      </c>
    </row>
    <row r="272" spans="1:7" s="7" customFormat="1">
      <c r="A272" s="179"/>
      <c r="B272" s="145">
        <v>41</v>
      </c>
      <c r="C272" s="146">
        <v>5.5</v>
      </c>
      <c r="D272" s="55">
        <v>25.239000000000001</v>
      </c>
      <c r="E272" s="55">
        <v>29.888000000000002</v>
      </c>
      <c r="F272" s="55">
        <v>31.916</v>
      </c>
      <c r="G272" s="55">
        <v>35.584000000000003</v>
      </c>
    </row>
    <row r="273" spans="1:7" s="7" customFormat="1">
      <c r="A273" s="179"/>
      <c r="B273" s="145">
        <v>42</v>
      </c>
      <c r="C273" s="146">
        <v>5.625</v>
      </c>
      <c r="D273" s="55">
        <v>26.036999999999999</v>
      </c>
      <c r="E273" s="55">
        <v>30.771000000000001</v>
      </c>
      <c r="F273" s="55">
        <v>32.835999999999999</v>
      </c>
      <c r="G273" s="55">
        <v>36.573999999999998</v>
      </c>
    </row>
    <row r="274" spans="1:7" s="7" customFormat="1">
      <c r="A274" s="179"/>
      <c r="B274" s="145">
        <v>43</v>
      </c>
      <c r="C274" s="146">
        <v>5.75</v>
      </c>
      <c r="D274" s="55">
        <v>26.837</v>
      </c>
      <c r="E274" s="55">
        <v>31.655999999999999</v>
      </c>
      <c r="F274" s="55">
        <v>33.758000000000003</v>
      </c>
      <c r="G274" s="55">
        <v>37.564999999999998</v>
      </c>
    </row>
    <row r="275" spans="1:7" s="7" customFormat="1">
      <c r="A275" s="179"/>
      <c r="B275" s="145">
        <v>44</v>
      </c>
      <c r="C275" s="146">
        <v>5.875</v>
      </c>
      <c r="D275" s="55">
        <v>27.640999999999998</v>
      </c>
      <c r="E275" s="55">
        <v>32.542999999999999</v>
      </c>
      <c r="F275" s="55">
        <v>34.682000000000002</v>
      </c>
      <c r="G275" s="55">
        <v>38.557000000000002</v>
      </c>
    </row>
    <row r="276" spans="1:7" s="7" customFormat="1">
      <c r="A276" s="179"/>
      <c r="B276" s="145">
        <v>45</v>
      </c>
      <c r="C276" s="146">
        <v>6</v>
      </c>
      <c r="D276" s="55">
        <v>28.446999999999999</v>
      </c>
      <c r="E276" s="55">
        <v>33.432000000000002</v>
      </c>
      <c r="F276" s="55">
        <v>35.606999999999999</v>
      </c>
      <c r="G276" s="55">
        <v>39.549999999999997</v>
      </c>
    </row>
    <row r="277" spans="1:7" s="7" customFormat="1">
      <c r="A277" s="179"/>
      <c r="B277" s="145">
        <v>46</v>
      </c>
      <c r="C277" s="146">
        <v>6.1428570000000002</v>
      </c>
      <c r="D277" s="55">
        <v>29.254999999999999</v>
      </c>
      <c r="E277" s="55">
        <v>34.322000000000003</v>
      </c>
      <c r="F277" s="55">
        <v>36.533999999999999</v>
      </c>
      <c r="G277" s="55">
        <v>40.545000000000002</v>
      </c>
    </row>
    <row r="278" spans="1:7" s="7" customFormat="1">
      <c r="A278" s="179"/>
      <c r="B278" s="145">
        <v>47</v>
      </c>
      <c r="C278" s="146">
        <v>6.2857139999999996</v>
      </c>
      <c r="D278" s="55">
        <v>30.065999999999999</v>
      </c>
      <c r="E278" s="55">
        <v>35.215000000000003</v>
      </c>
      <c r="F278" s="55">
        <v>37.462000000000003</v>
      </c>
      <c r="G278" s="55">
        <v>41.54</v>
      </c>
    </row>
    <row r="279" spans="1:7" s="7" customFormat="1">
      <c r="A279" s="179"/>
      <c r="B279" s="145">
        <v>48</v>
      </c>
      <c r="C279" s="146">
        <v>6.4285709999999998</v>
      </c>
      <c r="D279" s="55">
        <v>30.879000000000001</v>
      </c>
      <c r="E279" s="55">
        <v>36.109000000000002</v>
      </c>
      <c r="F279" s="55">
        <v>38.392000000000003</v>
      </c>
      <c r="G279" s="55">
        <v>42.536999999999999</v>
      </c>
    </row>
    <row r="280" spans="1:7" s="7" customFormat="1">
      <c r="A280" s="179"/>
      <c r="B280" s="145">
        <v>49</v>
      </c>
      <c r="C280" s="146">
        <v>6.5714290000000002</v>
      </c>
      <c r="D280" s="55">
        <v>31.693999999999999</v>
      </c>
      <c r="E280" s="55">
        <v>37.003999999999998</v>
      </c>
      <c r="F280" s="55">
        <v>39.323</v>
      </c>
      <c r="G280" s="55">
        <v>43.533999999999999</v>
      </c>
    </row>
    <row r="281" spans="1:7" s="7" customFormat="1">
      <c r="A281" s="179"/>
      <c r="B281" s="145">
        <v>50</v>
      </c>
      <c r="C281" s="146">
        <v>6.7142860000000004</v>
      </c>
      <c r="D281" s="55">
        <v>32.512</v>
      </c>
      <c r="E281" s="55">
        <v>37.901000000000003</v>
      </c>
      <c r="F281" s="55">
        <v>40.255000000000003</v>
      </c>
      <c r="G281" s="55">
        <v>44.533000000000001</v>
      </c>
    </row>
    <row r="282" spans="1:7" s="7" customFormat="1">
      <c r="A282" s="179"/>
      <c r="B282" s="145">
        <v>51</v>
      </c>
      <c r="C282" s="146">
        <v>6.8571429999999998</v>
      </c>
      <c r="D282" s="55">
        <v>33.332000000000001</v>
      </c>
      <c r="E282" s="55">
        <v>38.799999999999997</v>
      </c>
      <c r="F282" s="55">
        <v>41.189</v>
      </c>
      <c r="G282" s="55">
        <v>45.533000000000001</v>
      </c>
    </row>
    <row r="283" spans="1:7" s="7" customFormat="1">
      <c r="A283" s="179"/>
      <c r="B283" s="145">
        <v>52</v>
      </c>
      <c r="C283" s="146">
        <v>7</v>
      </c>
      <c r="D283" s="55">
        <v>34.152999999999999</v>
      </c>
      <c r="E283" s="55">
        <v>39.700000000000003</v>
      </c>
      <c r="F283" s="55">
        <v>42.124000000000002</v>
      </c>
      <c r="G283" s="55">
        <v>46.533000000000001</v>
      </c>
    </row>
    <row r="284" spans="1:7" s="7" customFormat="1">
      <c r="A284" s="179"/>
      <c r="B284" s="145">
        <v>53</v>
      </c>
      <c r="C284" s="146">
        <v>7.125</v>
      </c>
      <c r="D284" s="55">
        <v>34.976999999999997</v>
      </c>
      <c r="E284" s="55">
        <v>40.601999999999997</v>
      </c>
      <c r="F284" s="55">
        <v>43.06</v>
      </c>
      <c r="G284" s="55">
        <v>47.533999999999999</v>
      </c>
    </row>
    <row r="285" spans="1:7" s="7" customFormat="1">
      <c r="A285" s="179"/>
      <c r="B285" s="145">
        <v>54</v>
      </c>
      <c r="C285" s="146">
        <v>7.25</v>
      </c>
      <c r="D285" s="55">
        <v>35.802999999999997</v>
      </c>
      <c r="E285" s="55">
        <v>41.505000000000003</v>
      </c>
      <c r="F285" s="55">
        <v>43.997</v>
      </c>
      <c r="G285" s="55">
        <v>48.536000000000001</v>
      </c>
    </row>
    <row r="286" spans="1:7" s="7" customFormat="1">
      <c r="A286" s="179"/>
      <c r="B286" s="145">
        <v>55</v>
      </c>
      <c r="C286" s="146">
        <v>7.375</v>
      </c>
      <c r="D286" s="55">
        <v>36.631</v>
      </c>
      <c r="E286" s="55">
        <v>42.408999999999999</v>
      </c>
      <c r="F286" s="55">
        <v>44.936</v>
      </c>
      <c r="G286" s="55">
        <v>49.539000000000001</v>
      </c>
    </row>
    <row r="287" spans="1:7" s="7" customFormat="1">
      <c r="A287" s="179"/>
      <c r="B287" s="145">
        <v>56</v>
      </c>
      <c r="C287" s="146">
        <v>7.5</v>
      </c>
      <c r="D287" s="55">
        <v>37.46</v>
      </c>
      <c r="E287" s="55">
        <v>43.314999999999998</v>
      </c>
      <c r="F287" s="55">
        <v>45.875</v>
      </c>
      <c r="G287" s="55">
        <v>50.542999999999999</v>
      </c>
    </row>
    <row r="288" spans="1:7" s="7" customFormat="1">
      <c r="A288" s="179"/>
      <c r="B288" s="145">
        <v>57</v>
      </c>
      <c r="C288" s="146">
        <v>7.625</v>
      </c>
      <c r="D288" s="55">
        <v>38.290999999999997</v>
      </c>
      <c r="E288" s="55">
        <v>44.222000000000001</v>
      </c>
      <c r="F288" s="55">
        <v>46.816000000000003</v>
      </c>
      <c r="G288" s="55">
        <v>51.548000000000002</v>
      </c>
    </row>
    <row r="289" spans="1:7" s="7" customFormat="1">
      <c r="A289" s="179"/>
      <c r="B289" s="145">
        <v>58</v>
      </c>
      <c r="C289" s="146">
        <v>7.75</v>
      </c>
      <c r="D289" s="55">
        <v>39.124000000000002</v>
      </c>
      <c r="E289" s="55">
        <v>45.13</v>
      </c>
      <c r="F289" s="55">
        <v>47.758000000000003</v>
      </c>
      <c r="G289" s="55">
        <v>52.552999999999997</v>
      </c>
    </row>
    <row r="290" spans="1:7" s="7" customFormat="1">
      <c r="A290" s="179"/>
      <c r="B290" s="145">
        <v>59</v>
      </c>
      <c r="C290" s="146">
        <v>7.875</v>
      </c>
      <c r="D290" s="55">
        <v>39.959000000000003</v>
      </c>
      <c r="E290" s="55">
        <v>46.039000000000001</v>
      </c>
      <c r="F290" s="55">
        <v>48.7</v>
      </c>
      <c r="G290" s="55">
        <v>53.558999999999997</v>
      </c>
    </row>
    <row r="291" spans="1:7" s="7" customFormat="1">
      <c r="A291" s="179"/>
      <c r="B291" s="145">
        <v>60</v>
      </c>
      <c r="C291" s="146">
        <v>8</v>
      </c>
      <c r="D291" s="55">
        <v>40.795000000000002</v>
      </c>
      <c r="E291" s="55">
        <v>46.95</v>
      </c>
      <c r="F291" s="55">
        <v>49.643999999999998</v>
      </c>
      <c r="G291" s="55">
        <v>54.566000000000003</v>
      </c>
    </row>
    <row r="292" spans="1:7" s="7" customFormat="1">
      <c r="A292" s="179"/>
      <c r="B292" s="145">
        <v>61</v>
      </c>
      <c r="C292" s="146">
        <v>8.1428571428571423</v>
      </c>
      <c r="D292" s="55">
        <v>41.633000000000003</v>
      </c>
      <c r="E292" s="55">
        <v>47.860999999999997</v>
      </c>
      <c r="F292" s="55">
        <v>50.588999999999999</v>
      </c>
      <c r="G292" s="55">
        <v>55.573</v>
      </c>
    </row>
    <row r="293" spans="1:7" s="7" customFormat="1">
      <c r="A293" s="179"/>
      <c r="B293" s="145">
        <v>62</v>
      </c>
      <c r="C293" s="146">
        <v>8.2857142857142847</v>
      </c>
      <c r="D293" s="55">
        <v>42.472000000000001</v>
      </c>
      <c r="E293" s="55">
        <v>48.774000000000001</v>
      </c>
      <c r="F293" s="55">
        <v>51.533999999999999</v>
      </c>
      <c r="G293" s="55">
        <v>56.581000000000003</v>
      </c>
    </row>
    <row r="294" spans="1:7" s="7" customFormat="1">
      <c r="A294" s="179"/>
      <c r="B294" s="145">
        <v>63</v>
      </c>
      <c r="C294" s="146">
        <v>8.428571428571427</v>
      </c>
      <c r="D294" s="55">
        <v>43.313000000000002</v>
      </c>
      <c r="E294" s="55">
        <v>49.7</v>
      </c>
      <c r="F294" s="55">
        <v>52.5</v>
      </c>
      <c r="G294" s="55">
        <v>57.6</v>
      </c>
    </row>
    <row r="295" spans="1:7" s="7" customFormat="1">
      <c r="A295" s="179"/>
      <c r="B295" s="145">
        <v>64</v>
      </c>
      <c r="C295" s="146">
        <v>8.5714285714285694</v>
      </c>
      <c r="D295" s="55">
        <v>44.155999999999999</v>
      </c>
      <c r="E295" s="55">
        <v>50.6</v>
      </c>
      <c r="F295" s="55">
        <v>53.4</v>
      </c>
      <c r="G295" s="55">
        <v>58.6</v>
      </c>
    </row>
    <row r="296" spans="1:7" s="7" customFormat="1">
      <c r="A296" s="179"/>
      <c r="B296" s="145">
        <v>65</v>
      </c>
      <c r="C296" s="146">
        <v>8.7142857142857117</v>
      </c>
      <c r="D296" s="55">
        <v>45</v>
      </c>
      <c r="E296" s="55">
        <v>51.5</v>
      </c>
      <c r="F296" s="55">
        <v>54.4</v>
      </c>
      <c r="G296" s="55">
        <v>59.6</v>
      </c>
    </row>
    <row r="297" spans="1:7" s="7" customFormat="1">
      <c r="A297" s="179"/>
      <c r="B297" s="145">
        <v>66</v>
      </c>
      <c r="C297" s="146">
        <v>8.8571428571428541</v>
      </c>
      <c r="D297" s="55">
        <v>45.844999999999999</v>
      </c>
      <c r="E297" s="55">
        <v>52.4</v>
      </c>
      <c r="F297" s="55">
        <v>55.3</v>
      </c>
      <c r="G297" s="55">
        <v>60.6</v>
      </c>
    </row>
    <row r="298" spans="1:7" s="7" customFormat="1">
      <c r="A298" s="179"/>
      <c r="B298" s="145">
        <v>67</v>
      </c>
      <c r="C298" s="146">
        <v>9</v>
      </c>
      <c r="D298" s="55">
        <v>46.692</v>
      </c>
      <c r="E298" s="55">
        <v>53.4</v>
      </c>
      <c r="F298" s="55">
        <v>56.3</v>
      </c>
      <c r="G298" s="55">
        <v>61.6</v>
      </c>
    </row>
    <row r="299" spans="1:7" s="7" customFormat="1">
      <c r="A299" s="179"/>
      <c r="B299" s="145">
        <v>68</v>
      </c>
      <c r="C299" s="146">
        <v>9.125</v>
      </c>
      <c r="D299" s="55">
        <v>47.54</v>
      </c>
      <c r="E299" s="55">
        <v>54.3</v>
      </c>
      <c r="F299" s="55">
        <v>57.2</v>
      </c>
      <c r="G299" s="55">
        <v>62.6</v>
      </c>
    </row>
    <row r="300" spans="1:7" s="7" customFormat="1">
      <c r="A300" s="179"/>
      <c r="B300" s="145">
        <v>69</v>
      </c>
      <c r="C300" s="146">
        <v>9.25</v>
      </c>
      <c r="D300" s="55">
        <v>48.389000000000003</v>
      </c>
      <c r="E300" s="55">
        <v>55.2</v>
      </c>
      <c r="F300" s="55">
        <v>58.2</v>
      </c>
      <c r="G300" s="55">
        <v>63.7</v>
      </c>
    </row>
    <row r="301" spans="1:7" s="7" customFormat="1">
      <c r="A301" s="179"/>
      <c r="B301" s="145">
        <v>70</v>
      </c>
      <c r="C301" s="146">
        <v>9.375</v>
      </c>
      <c r="D301" s="55">
        <v>49.238999999999997</v>
      </c>
      <c r="E301" s="55">
        <v>56.1</v>
      </c>
      <c r="F301" s="55">
        <v>59.1</v>
      </c>
      <c r="G301" s="55">
        <v>64.7</v>
      </c>
    </row>
    <row r="302" spans="1:7" s="7" customFormat="1">
      <c r="A302" s="179"/>
      <c r="B302" s="145">
        <v>71</v>
      </c>
      <c r="C302" s="146">
        <v>9.5</v>
      </c>
      <c r="D302" s="55">
        <v>50.091000000000001</v>
      </c>
      <c r="E302" s="55">
        <v>57</v>
      </c>
      <c r="F302" s="55">
        <v>60.1</v>
      </c>
      <c r="G302" s="55">
        <v>65.7</v>
      </c>
    </row>
    <row r="303" spans="1:7" s="7" customFormat="1">
      <c r="A303" s="179"/>
      <c r="B303" s="145">
        <v>72</v>
      </c>
      <c r="C303" s="146">
        <v>9.625</v>
      </c>
      <c r="D303" s="55">
        <v>50.944000000000003</v>
      </c>
      <c r="E303" s="55">
        <v>58</v>
      </c>
      <c r="F303" s="55">
        <v>61</v>
      </c>
      <c r="G303" s="55">
        <v>66.7</v>
      </c>
    </row>
    <row r="304" spans="1:7" s="7" customFormat="1">
      <c r="A304" s="179"/>
      <c r="B304" s="145">
        <v>73</v>
      </c>
      <c r="C304" s="146">
        <v>9.75</v>
      </c>
      <c r="D304" s="55">
        <v>51.798999999999999</v>
      </c>
      <c r="E304" s="55">
        <v>58.9</v>
      </c>
      <c r="F304" s="55">
        <v>62</v>
      </c>
      <c r="G304" s="55">
        <v>67.7</v>
      </c>
    </row>
    <row r="305" spans="1:7" s="7" customFormat="1">
      <c r="A305" s="179"/>
      <c r="B305" s="145">
        <v>74</v>
      </c>
      <c r="C305" s="146">
        <v>9.875</v>
      </c>
      <c r="D305" s="55">
        <v>52.654000000000003</v>
      </c>
      <c r="E305" s="55">
        <v>59.8</v>
      </c>
      <c r="F305" s="55">
        <v>62.9</v>
      </c>
      <c r="G305" s="55">
        <v>68.7</v>
      </c>
    </row>
    <row r="306" spans="1:7" s="7" customFormat="1">
      <c r="A306" s="179"/>
      <c r="B306" s="145">
        <v>75</v>
      </c>
      <c r="C306" s="146">
        <v>10</v>
      </c>
      <c r="D306" s="55">
        <v>53.511000000000003</v>
      </c>
      <c r="E306" s="55">
        <v>60.7</v>
      </c>
      <c r="F306" s="55">
        <v>63.9</v>
      </c>
      <c r="G306" s="55">
        <v>69.7</v>
      </c>
    </row>
    <row r="307" spans="1:7" s="7" customFormat="1">
      <c r="A307" s="179"/>
      <c r="B307" s="145">
        <v>76</v>
      </c>
      <c r="C307" s="146">
        <v>10.142857142857139</v>
      </c>
      <c r="D307" s="55">
        <v>54.369</v>
      </c>
      <c r="E307" s="55">
        <v>61.7</v>
      </c>
      <c r="F307" s="55">
        <v>64.900000000000006</v>
      </c>
      <c r="G307" s="55">
        <v>70.8</v>
      </c>
    </row>
    <row r="308" spans="1:7" s="7" customFormat="1">
      <c r="A308" s="179"/>
      <c r="B308" s="145">
        <v>77</v>
      </c>
      <c r="C308" s="146">
        <v>10.285714285714281</v>
      </c>
      <c r="D308" s="55">
        <v>55.226999999999997</v>
      </c>
      <c r="E308" s="55">
        <v>62.6</v>
      </c>
      <c r="F308" s="55">
        <v>65.8</v>
      </c>
      <c r="G308" s="55">
        <v>71.8</v>
      </c>
    </row>
    <row r="309" spans="1:7" s="7" customFormat="1">
      <c r="A309" s="179"/>
      <c r="B309" s="145">
        <v>78</v>
      </c>
      <c r="C309" s="146">
        <v>10.428571428571423</v>
      </c>
      <c r="D309" s="55">
        <v>56.087000000000003</v>
      </c>
      <c r="E309" s="55">
        <v>63.5</v>
      </c>
      <c r="F309" s="55">
        <v>66.8</v>
      </c>
      <c r="G309" s="55">
        <v>72.8</v>
      </c>
    </row>
    <row r="310" spans="1:7" s="7" customFormat="1">
      <c r="A310" s="179"/>
      <c r="B310" s="145">
        <v>79</v>
      </c>
      <c r="C310" s="146">
        <v>10.571428571428566</v>
      </c>
      <c r="D310" s="55">
        <v>56.948</v>
      </c>
      <c r="E310" s="55">
        <v>64.400000000000006</v>
      </c>
      <c r="F310" s="55">
        <v>67.7</v>
      </c>
      <c r="G310" s="55">
        <v>73.8</v>
      </c>
    </row>
    <row r="311" spans="1:7" s="7" customFormat="1">
      <c r="A311" s="179"/>
      <c r="B311" s="145">
        <v>80</v>
      </c>
      <c r="C311" s="146">
        <v>10.714285714285708</v>
      </c>
      <c r="D311" s="55">
        <v>57.81</v>
      </c>
      <c r="E311" s="55">
        <v>65.400000000000006</v>
      </c>
      <c r="F311" s="55">
        <v>68.7</v>
      </c>
      <c r="G311" s="55">
        <v>74.8</v>
      </c>
    </row>
    <row r="312" spans="1:7" s="7" customFormat="1">
      <c r="A312" s="179"/>
      <c r="B312" s="145">
        <v>81</v>
      </c>
      <c r="C312" s="146">
        <v>10.857142857142851</v>
      </c>
      <c r="D312" s="55">
        <v>58.673000000000002</v>
      </c>
      <c r="E312" s="55">
        <v>66.3</v>
      </c>
      <c r="F312" s="55">
        <v>69.599999999999994</v>
      </c>
      <c r="G312" s="55">
        <v>75.8</v>
      </c>
    </row>
    <row r="313" spans="1:7" s="7" customFormat="1">
      <c r="A313" s="179"/>
      <c r="B313" s="145">
        <v>82</v>
      </c>
      <c r="C313" s="146">
        <v>11</v>
      </c>
      <c r="D313" s="55">
        <v>59.536999999999999</v>
      </c>
      <c r="E313" s="55">
        <v>67.2</v>
      </c>
      <c r="F313" s="55">
        <v>70.599999999999994</v>
      </c>
      <c r="G313" s="55">
        <v>76.900000000000006</v>
      </c>
    </row>
    <row r="314" spans="1:7" s="7" customFormat="1">
      <c r="A314" s="179"/>
      <c r="B314" s="145">
        <v>83</v>
      </c>
      <c r="C314" s="146">
        <v>11.125</v>
      </c>
      <c r="D314" s="55">
        <v>60.402999999999999</v>
      </c>
      <c r="E314" s="55">
        <v>68.2</v>
      </c>
      <c r="F314" s="55">
        <v>71.599999999999994</v>
      </c>
      <c r="G314" s="55">
        <v>77.900000000000006</v>
      </c>
    </row>
    <row r="315" spans="1:7" s="7" customFormat="1">
      <c r="A315" s="179"/>
      <c r="B315" s="145">
        <v>84</v>
      </c>
      <c r="C315" s="146">
        <v>11.25</v>
      </c>
      <c r="D315" s="55">
        <v>61.268999999999998</v>
      </c>
      <c r="E315" s="55">
        <v>69.099999999999994</v>
      </c>
      <c r="F315" s="55">
        <v>72.5</v>
      </c>
      <c r="G315" s="55">
        <v>78.900000000000006</v>
      </c>
    </row>
    <row r="316" spans="1:7" s="7" customFormat="1">
      <c r="A316" s="179"/>
      <c r="B316" s="145">
        <v>85</v>
      </c>
      <c r="C316" s="146">
        <v>11.375</v>
      </c>
      <c r="D316" s="55">
        <v>62.134999999999998</v>
      </c>
      <c r="E316" s="55">
        <v>70</v>
      </c>
      <c r="F316" s="55">
        <v>73.5</v>
      </c>
      <c r="G316" s="55">
        <v>79.900000000000006</v>
      </c>
    </row>
    <row r="317" spans="1:7" s="7" customFormat="1">
      <c r="A317" s="179"/>
      <c r="B317" s="145">
        <v>86</v>
      </c>
      <c r="C317" s="146">
        <v>11.5</v>
      </c>
      <c r="D317" s="55">
        <v>63.003</v>
      </c>
      <c r="E317" s="55">
        <v>70.900000000000006</v>
      </c>
      <c r="F317" s="55">
        <v>74.5</v>
      </c>
      <c r="G317" s="55">
        <v>80.900000000000006</v>
      </c>
    </row>
    <row r="318" spans="1:7" s="7" customFormat="1">
      <c r="A318" s="179"/>
      <c r="B318" s="145">
        <v>87</v>
      </c>
      <c r="C318" s="146">
        <v>11.625</v>
      </c>
      <c r="D318" s="55">
        <v>63.872</v>
      </c>
      <c r="E318" s="55">
        <v>71.900000000000006</v>
      </c>
      <c r="F318" s="55">
        <v>75.400000000000006</v>
      </c>
      <c r="G318" s="55">
        <v>82</v>
      </c>
    </row>
    <row r="319" spans="1:7" s="7" customFormat="1">
      <c r="A319" s="179"/>
      <c r="B319" s="145">
        <v>88</v>
      </c>
      <c r="C319" s="146">
        <v>11.75</v>
      </c>
      <c r="D319" s="55">
        <v>64.742000000000004</v>
      </c>
      <c r="E319" s="55">
        <v>72.8</v>
      </c>
      <c r="F319" s="55">
        <v>76.400000000000006</v>
      </c>
      <c r="G319" s="55">
        <v>83</v>
      </c>
    </row>
    <row r="320" spans="1:7" s="7" customFormat="1">
      <c r="A320" s="179"/>
      <c r="B320" s="145">
        <v>89</v>
      </c>
      <c r="C320" s="146">
        <v>11.875</v>
      </c>
      <c r="D320" s="55">
        <v>65.611999999999995</v>
      </c>
      <c r="E320" s="55">
        <v>73.7</v>
      </c>
      <c r="F320" s="55">
        <v>77.3</v>
      </c>
      <c r="G320" s="55">
        <v>84</v>
      </c>
    </row>
    <row r="321" spans="1:7" s="7" customFormat="1">
      <c r="A321" s="179"/>
      <c r="B321" s="145">
        <v>90</v>
      </c>
      <c r="C321" s="146">
        <v>12</v>
      </c>
      <c r="D321" s="55">
        <v>66.483999999999995</v>
      </c>
      <c r="E321" s="55">
        <v>74.7</v>
      </c>
      <c r="F321" s="55">
        <v>78.3</v>
      </c>
      <c r="G321" s="55">
        <v>85</v>
      </c>
    </row>
    <row r="322" spans="1:7" s="7" customFormat="1">
      <c r="A322" s="179"/>
      <c r="B322" s="145">
        <v>91</v>
      </c>
      <c r="C322" s="146">
        <v>0</v>
      </c>
      <c r="D322" s="55">
        <v>67.355999999999995</v>
      </c>
      <c r="E322" s="55">
        <v>75.599999999999994</v>
      </c>
      <c r="F322" s="55">
        <v>79.3</v>
      </c>
      <c r="G322" s="55">
        <v>86</v>
      </c>
    </row>
    <row r="323" spans="1:7" s="7" customFormat="1">
      <c r="A323" s="179"/>
      <c r="B323" s="145">
        <v>92</v>
      </c>
      <c r="C323" s="146">
        <v>0</v>
      </c>
      <c r="D323" s="55">
        <v>68.228999999999999</v>
      </c>
      <c r="E323" s="55">
        <v>76.599999999999994</v>
      </c>
      <c r="F323" s="55">
        <v>80.2</v>
      </c>
      <c r="G323" s="55">
        <v>87.1</v>
      </c>
    </row>
    <row r="324" spans="1:7" s="7" customFormat="1">
      <c r="A324" s="179"/>
      <c r="B324" s="145">
        <v>93</v>
      </c>
      <c r="C324" s="146">
        <v>0</v>
      </c>
      <c r="D324" s="55">
        <v>69.102999999999994</v>
      </c>
      <c r="E324" s="55">
        <v>77.5</v>
      </c>
      <c r="F324" s="55">
        <v>81.2</v>
      </c>
      <c r="G324" s="55">
        <v>88.1</v>
      </c>
    </row>
    <row r="325" spans="1:7" s="7" customFormat="1">
      <c r="A325" s="179"/>
      <c r="B325" s="145">
        <v>94</v>
      </c>
      <c r="C325" s="146">
        <v>0</v>
      </c>
      <c r="D325" s="55">
        <v>69.977999999999994</v>
      </c>
      <c r="E325" s="55">
        <v>78.400000000000006</v>
      </c>
      <c r="F325" s="55">
        <v>82.2</v>
      </c>
      <c r="G325" s="55">
        <v>89.1</v>
      </c>
    </row>
    <row r="326" spans="1:7" s="7" customFormat="1">
      <c r="A326" s="179"/>
      <c r="B326" s="145">
        <v>95</v>
      </c>
      <c r="C326" s="146">
        <v>0</v>
      </c>
      <c r="D326" s="55">
        <v>70.852999999999994</v>
      </c>
      <c r="E326" s="55">
        <v>79.400000000000006</v>
      </c>
      <c r="F326" s="55">
        <v>83.1</v>
      </c>
      <c r="G326" s="55">
        <v>90.1</v>
      </c>
    </row>
    <row r="327" spans="1:7" s="7" customFormat="1">
      <c r="A327" s="179"/>
      <c r="B327" s="145">
        <v>96</v>
      </c>
      <c r="C327" s="146">
        <v>0</v>
      </c>
      <c r="D327" s="55">
        <v>71.728999999999999</v>
      </c>
      <c r="E327" s="55">
        <v>80.3</v>
      </c>
      <c r="F327" s="55">
        <v>84.1</v>
      </c>
      <c r="G327" s="55">
        <v>91.1</v>
      </c>
    </row>
    <row r="328" spans="1:7" s="7" customFormat="1">
      <c r="A328" s="179"/>
      <c r="B328" s="145">
        <v>97</v>
      </c>
      <c r="C328" s="146">
        <v>0</v>
      </c>
      <c r="D328" s="55">
        <v>72.605999999999995</v>
      </c>
      <c r="E328" s="55">
        <v>81.2</v>
      </c>
      <c r="F328" s="55">
        <v>85.1</v>
      </c>
      <c r="G328" s="55">
        <v>92.2</v>
      </c>
    </row>
    <row r="329" spans="1:7" s="7" customFormat="1">
      <c r="A329" s="179"/>
      <c r="B329" s="145">
        <v>98</v>
      </c>
      <c r="C329" s="146">
        <v>0</v>
      </c>
      <c r="D329" s="55">
        <v>73.483999999999995</v>
      </c>
      <c r="E329" s="55">
        <v>82.2</v>
      </c>
      <c r="F329" s="55">
        <v>86</v>
      </c>
      <c r="G329" s="55">
        <v>93.2</v>
      </c>
    </row>
    <row r="330" spans="1:7" s="7" customFormat="1">
      <c r="A330" s="179"/>
      <c r="B330" s="145">
        <v>99</v>
      </c>
      <c r="C330" s="146">
        <v>0</v>
      </c>
      <c r="D330" s="55">
        <v>74.363</v>
      </c>
      <c r="E330" s="55">
        <v>83.1</v>
      </c>
      <c r="F330" s="55">
        <v>87</v>
      </c>
      <c r="G330" s="55">
        <v>94.2</v>
      </c>
    </row>
    <row r="331" spans="1:7" s="7" customFormat="1">
      <c r="A331" s="179"/>
      <c r="B331" s="145">
        <v>100</v>
      </c>
      <c r="C331" s="146">
        <v>0</v>
      </c>
      <c r="D331" s="55">
        <v>75.242000000000004</v>
      </c>
      <c r="E331" s="55">
        <v>84.1</v>
      </c>
      <c r="F331" s="55">
        <v>88</v>
      </c>
      <c r="G331" s="55">
        <v>95.2</v>
      </c>
    </row>
    <row r="332" spans="1:7" s="7" customFormat="1">
      <c r="A332" s="179"/>
      <c r="B332" s="145">
        <v>101</v>
      </c>
      <c r="C332" s="146">
        <v>0</v>
      </c>
      <c r="D332" s="55">
        <v>76.122500000000002</v>
      </c>
      <c r="E332" s="55">
        <v>85</v>
      </c>
      <c r="F332" s="55">
        <v>88.95</v>
      </c>
      <c r="G332" s="55">
        <v>96.25</v>
      </c>
    </row>
    <row r="333" spans="1:7" s="7" customFormat="1">
      <c r="A333" s="179"/>
      <c r="B333" s="145">
        <v>102</v>
      </c>
      <c r="C333" s="146">
        <v>0</v>
      </c>
      <c r="D333" s="55">
        <v>77.003</v>
      </c>
      <c r="E333" s="55">
        <v>85.9</v>
      </c>
      <c r="F333" s="55">
        <v>89.9</v>
      </c>
      <c r="G333" s="55">
        <v>97.3</v>
      </c>
    </row>
    <row r="334" spans="1:7" s="7" customFormat="1">
      <c r="A334" s="179"/>
      <c r="B334" s="145">
        <v>103</v>
      </c>
      <c r="C334" s="146">
        <v>0</v>
      </c>
      <c r="D334" s="55">
        <v>77.884499999999989</v>
      </c>
      <c r="E334" s="55">
        <v>86.8</v>
      </c>
      <c r="F334" s="55">
        <v>90.9</v>
      </c>
      <c r="G334" s="55">
        <v>98.3</v>
      </c>
    </row>
    <row r="335" spans="1:7" s="7" customFormat="1">
      <c r="A335" s="179"/>
      <c r="B335" s="145">
        <v>104</v>
      </c>
      <c r="C335" s="146">
        <v>0</v>
      </c>
      <c r="D335" s="55">
        <v>78.766000000000005</v>
      </c>
      <c r="E335" s="55">
        <v>87.7</v>
      </c>
      <c r="F335" s="55">
        <v>91.9</v>
      </c>
      <c r="G335" s="55">
        <v>99.3</v>
      </c>
    </row>
    <row r="336" spans="1:7" s="7" customFormat="1">
      <c r="A336" s="179"/>
      <c r="B336" s="145">
        <v>105</v>
      </c>
      <c r="C336" s="146">
        <v>0</v>
      </c>
      <c r="D336" s="55">
        <v>79.648999999999972</v>
      </c>
      <c r="E336" s="55">
        <v>88.7</v>
      </c>
      <c r="F336" s="55">
        <v>92.85</v>
      </c>
      <c r="G336" s="55">
        <v>100.35</v>
      </c>
    </row>
    <row r="337" spans="1:7" s="7" customFormat="1">
      <c r="A337" s="179"/>
      <c r="B337" s="145">
        <v>106</v>
      </c>
      <c r="C337" s="146">
        <v>0</v>
      </c>
      <c r="D337" s="55">
        <v>80.531999999999996</v>
      </c>
      <c r="E337" s="55">
        <v>89.7</v>
      </c>
      <c r="F337" s="55">
        <v>93.8</v>
      </c>
      <c r="G337" s="55">
        <v>101.4</v>
      </c>
    </row>
    <row r="338" spans="1:7" s="7" customFormat="1">
      <c r="A338" s="179"/>
      <c r="B338" s="145">
        <v>107</v>
      </c>
      <c r="C338" s="146">
        <v>0</v>
      </c>
      <c r="D338" s="55">
        <v>81.416500000000013</v>
      </c>
      <c r="E338" s="55">
        <v>90.65</v>
      </c>
      <c r="F338" s="55">
        <v>94.75</v>
      </c>
      <c r="G338" s="55">
        <v>102.4</v>
      </c>
    </row>
    <row r="339" spans="1:7" s="7" customFormat="1">
      <c r="A339" s="179"/>
      <c r="B339" s="145">
        <v>108</v>
      </c>
      <c r="C339" s="146">
        <v>0</v>
      </c>
      <c r="D339" s="55">
        <v>82.301000000000002</v>
      </c>
      <c r="E339" s="55">
        <v>91.6</v>
      </c>
      <c r="F339" s="55">
        <v>95.7</v>
      </c>
      <c r="G339" s="55">
        <v>103.4</v>
      </c>
    </row>
    <row r="340" spans="1:7" s="7" customFormat="1">
      <c r="A340" s="179"/>
      <c r="B340" s="145">
        <v>109</v>
      </c>
      <c r="C340" s="146">
        <v>0</v>
      </c>
      <c r="D340" s="55">
        <v>83.186499999999981</v>
      </c>
      <c r="E340" s="55">
        <v>92.55</v>
      </c>
      <c r="F340" s="55">
        <v>96.7</v>
      </c>
      <c r="G340" s="55">
        <v>104.45</v>
      </c>
    </row>
    <row r="341" spans="1:7" s="7" customFormat="1">
      <c r="A341" s="179"/>
      <c r="B341" s="145">
        <v>110</v>
      </c>
      <c r="C341" s="146">
        <v>0</v>
      </c>
      <c r="D341" s="55">
        <v>84.072000000000003</v>
      </c>
      <c r="E341" s="55">
        <v>93.5</v>
      </c>
      <c r="F341" s="55">
        <v>97.7</v>
      </c>
      <c r="G341" s="55">
        <v>105.5</v>
      </c>
    </row>
    <row r="342" spans="1:7" s="7" customFormat="1">
      <c r="A342" s="179"/>
      <c r="B342" s="145">
        <v>111</v>
      </c>
      <c r="C342" s="146">
        <v>0</v>
      </c>
      <c r="D342" s="55">
        <v>84.959000000000032</v>
      </c>
      <c r="E342" s="55">
        <v>94.45</v>
      </c>
      <c r="F342" s="55">
        <v>98.65</v>
      </c>
      <c r="G342" s="55">
        <v>106.5</v>
      </c>
    </row>
    <row r="343" spans="1:7" s="7" customFormat="1">
      <c r="A343" s="179"/>
      <c r="B343" s="145">
        <v>112</v>
      </c>
      <c r="C343" s="146">
        <v>0</v>
      </c>
      <c r="D343" s="55">
        <v>85.846000000000004</v>
      </c>
      <c r="E343" s="55">
        <v>95.4</v>
      </c>
      <c r="F343" s="55">
        <v>99.6</v>
      </c>
      <c r="G343" s="55">
        <v>107.5</v>
      </c>
    </row>
    <row r="344" spans="1:7" s="7" customFormat="1">
      <c r="A344" s="179"/>
      <c r="B344" s="145">
        <v>113</v>
      </c>
      <c r="C344" s="146">
        <v>0</v>
      </c>
      <c r="D344" s="55">
        <v>86.733999999999995</v>
      </c>
      <c r="E344" s="55">
        <v>96.35</v>
      </c>
      <c r="F344" s="55">
        <v>100.6</v>
      </c>
      <c r="G344" s="55">
        <v>108.55</v>
      </c>
    </row>
    <row r="345" spans="1:7" s="7" customFormat="1">
      <c r="A345" s="179"/>
      <c r="B345" s="145">
        <v>114</v>
      </c>
      <c r="C345" s="146">
        <v>0</v>
      </c>
      <c r="D345" s="55">
        <v>87.622</v>
      </c>
      <c r="E345" s="55">
        <v>97.3</v>
      </c>
      <c r="F345" s="55">
        <v>101.6</v>
      </c>
      <c r="G345" s="55">
        <v>109.6</v>
      </c>
    </row>
    <row r="346" spans="1:7" s="7" customFormat="1">
      <c r="A346" s="179"/>
      <c r="B346" s="145">
        <v>115</v>
      </c>
      <c r="C346" s="146">
        <v>0</v>
      </c>
      <c r="D346" s="55">
        <v>88.51149999999997</v>
      </c>
      <c r="E346" s="55">
        <v>98.25</v>
      </c>
      <c r="F346" s="55">
        <v>102.55</v>
      </c>
      <c r="G346" s="55">
        <v>110.65</v>
      </c>
    </row>
    <row r="347" spans="1:7" s="7" customFormat="1">
      <c r="A347" s="179"/>
      <c r="B347" s="145">
        <v>116</v>
      </c>
      <c r="C347" s="146">
        <v>0</v>
      </c>
      <c r="D347" s="55">
        <v>89.400999999999996</v>
      </c>
      <c r="E347" s="55">
        <v>99.2</v>
      </c>
      <c r="F347" s="55">
        <v>103.5</v>
      </c>
      <c r="G347" s="55">
        <v>111.7</v>
      </c>
    </row>
    <row r="348" spans="1:7" s="7" customFormat="1">
      <c r="A348" s="179"/>
      <c r="B348" s="145">
        <v>117</v>
      </c>
      <c r="C348" s="146">
        <v>0</v>
      </c>
      <c r="D348" s="55">
        <v>90.290999999999983</v>
      </c>
      <c r="E348" s="55">
        <v>100.15</v>
      </c>
      <c r="F348" s="55">
        <v>104.5</v>
      </c>
      <c r="G348" s="55">
        <v>112.7</v>
      </c>
    </row>
    <row r="349" spans="1:7" s="7" customFormat="1">
      <c r="A349" s="179"/>
      <c r="B349" s="145">
        <v>118</v>
      </c>
      <c r="C349" s="146">
        <v>0</v>
      </c>
      <c r="D349" s="55">
        <v>91.180999999999997</v>
      </c>
      <c r="E349" s="55">
        <v>101.1</v>
      </c>
      <c r="F349" s="55">
        <v>105.5</v>
      </c>
      <c r="G349" s="55">
        <v>113.7</v>
      </c>
    </row>
    <row r="350" spans="1:7" s="7" customFormat="1">
      <c r="A350" s="179"/>
      <c r="B350" s="145">
        <v>119</v>
      </c>
      <c r="C350" s="146">
        <v>0</v>
      </c>
      <c r="D350" s="55">
        <v>92.072500000000005</v>
      </c>
      <c r="E350" s="55">
        <v>102.05</v>
      </c>
      <c r="F350" s="55">
        <v>106.45</v>
      </c>
      <c r="G350" s="55">
        <v>114.75</v>
      </c>
    </row>
    <row r="351" spans="1:7" s="7" customFormat="1">
      <c r="A351" s="179"/>
      <c r="B351" s="145">
        <v>120</v>
      </c>
      <c r="C351" s="146">
        <v>0</v>
      </c>
      <c r="D351" s="55">
        <v>92.963999999999999</v>
      </c>
      <c r="E351" s="55">
        <v>103</v>
      </c>
      <c r="F351" s="55">
        <v>107.4</v>
      </c>
      <c r="G351" s="55">
        <v>115.8</v>
      </c>
    </row>
    <row r="352" spans="1:7" s="7" customFormat="1">
      <c r="A352" s="179"/>
      <c r="B352" s="145">
        <v>121</v>
      </c>
      <c r="C352" s="146">
        <v>0</v>
      </c>
      <c r="D352" s="55">
        <v>93.857000000000014</v>
      </c>
      <c r="E352" s="55">
        <v>103.95</v>
      </c>
      <c r="F352" s="55">
        <v>108.4</v>
      </c>
      <c r="G352" s="55">
        <v>116.8</v>
      </c>
    </row>
    <row r="353" spans="1:7" s="7" customFormat="1">
      <c r="A353" s="179"/>
      <c r="B353" s="145">
        <v>122</v>
      </c>
      <c r="C353" s="146">
        <v>0</v>
      </c>
      <c r="D353" s="55">
        <v>94.75</v>
      </c>
      <c r="E353" s="55">
        <v>104.9</v>
      </c>
      <c r="F353" s="55">
        <v>109.4</v>
      </c>
      <c r="G353" s="55">
        <v>117.8</v>
      </c>
    </row>
    <row r="354" spans="1:7" s="7" customFormat="1">
      <c r="A354" s="179"/>
      <c r="B354" s="145">
        <v>123</v>
      </c>
      <c r="C354" s="146">
        <v>0</v>
      </c>
      <c r="D354" s="55">
        <v>95.643500000000031</v>
      </c>
      <c r="E354" s="55">
        <v>105.85</v>
      </c>
      <c r="F354" s="55">
        <v>110.35</v>
      </c>
      <c r="G354" s="55">
        <v>118.85</v>
      </c>
    </row>
    <row r="355" spans="1:7" s="7" customFormat="1">
      <c r="A355" s="179"/>
      <c r="B355" s="145">
        <v>124</v>
      </c>
      <c r="C355" s="146">
        <v>0</v>
      </c>
      <c r="D355" s="55">
        <v>96.537000000000006</v>
      </c>
      <c r="E355" s="55">
        <v>106.8</v>
      </c>
      <c r="F355" s="55">
        <v>111.3</v>
      </c>
      <c r="G355" s="55">
        <v>119.9</v>
      </c>
    </row>
    <row r="356" spans="1:7" s="7" customFormat="1">
      <c r="A356" s="179"/>
      <c r="B356" s="145">
        <v>125</v>
      </c>
      <c r="C356" s="146">
        <v>0</v>
      </c>
      <c r="D356" s="55">
        <v>97.4315</v>
      </c>
      <c r="E356" s="55">
        <v>107.75</v>
      </c>
      <c r="F356" s="55">
        <v>112.3</v>
      </c>
      <c r="G356" s="55">
        <v>120.9</v>
      </c>
    </row>
    <row r="357" spans="1:7" s="7" customFormat="1">
      <c r="A357" s="179"/>
      <c r="B357" s="145">
        <v>126</v>
      </c>
      <c r="C357" s="146">
        <v>0</v>
      </c>
      <c r="D357" s="55">
        <v>98.325999999999993</v>
      </c>
      <c r="E357" s="55">
        <v>108.7</v>
      </c>
      <c r="F357" s="55">
        <v>113.3</v>
      </c>
      <c r="G357" s="55">
        <v>121.9</v>
      </c>
    </row>
    <row r="358" spans="1:7" s="7" customFormat="1">
      <c r="A358" s="179"/>
      <c r="B358" s="145">
        <v>127</v>
      </c>
      <c r="C358" s="146">
        <v>0</v>
      </c>
      <c r="D358" s="55">
        <v>99.222999999999999</v>
      </c>
      <c r="E358" s="55">
        <v>109.65</v>
      </c>
      <c r="F358" s="55">
        <v>114.25</v>
      </c>
      <c r="G358" s="55">
        <v>122.95</v>
      </c>
    </row>
    <row r="359" spans="1:7" s="7" customFormat="1">
      <c r="A359" s="179"/>
      <c r="B359" s="145">
        <v>128</v>
      </c>
      <c r="C359" s="146">
        <v>0</v>
      </c>
      <c r="D359" s="55">
        <v>100.12</v>
      </c>
      <c r="E359" s="55">
        <v>110.6</v>
      </c>
      <c r="F359" s="55">
        <v>115.2</v>
      </c>
      <c r="G359" s="55">
        <v>124</v>
      </c>
    </row>
    <row r="360" spans="1:7" s="7" customFormat="1">
      <c r="A360" s="179"/>
      <c r="B360" s="145">
        <v>129</v>
      </c>
      <c r="C360" s="146">
        <v>0</v>
      </c>
      <c r="D360" s="55">
        <v>101.015</v>
      </c>
      <c r="E360" s="55">
        <v>111.55</v>
      </c>
      <c r="F360" s="55">
        <v>116.2</v>
      </c>
      <c r="G360" s="55">
        <v>125.05</v>
      </c>
    </row>
    <row r="361" spans="1:7" s="7" customFormat="1">
      <c r="A361" s="179"/>
      <c r="B361" s="145">
        <v>130</v>
      </c>
      <c r="C361" s="146">
        <v>0</v>
      </c>
      <c r="D361" s="55">
        <v>101.91</v>
      </c>
      <c r="E361" s="55">
        <v>112.5</v>
      </c>
      <c r="F361" s="55">
        <v>117.2</v>
      </c>
      <c r="G361" s="55">
        <v>126.1</v>
      </c>
    </row>
    <row r="362" spans="1:7" s="7" customFormat="1">
      <c r="A362" s="179"/>
      <c r="B362" s="145">
        <v>131</v>
      </c>
      <c r="C362" s="146">
        <v>0</v>
      </c>
      <c r="D362" s="55">
        <v>102.81</v>
      </c>
      <c r="E362" s="55">
        <v>113.45</v>
      </c>
      <c r="F362" s="55">
        <v>118.15</v>
      </c>
      <c r="G362" s="55">
        <v>127.1</v>
      </c>
    </row>
    <row r="363" spans="1:7" s="7" customFormat="1">
      <c r="A363" s="179"/>
      <c r="B363" s="145">
        <v>132</v>
      </c>
      <c r="C363" s="146">
        <v>0</v>
      </c>
      <c r="D363" s="55">
        <v>103.71</v>
      </c>
      <c r="E363" s="55">
        <v>114.4</v>
      </c>
      <c r="F363" s="55">
        <v>119.1</v>
      </c>
      <c r="G363" s="55">
        <v>128.1</v>
      </c>
    </row>
    <row r="364" spans="1:7" s="7" customFormat="1">
      <c r="A364" s="179"/>
      <c r="B364" s="145">
        <v>133</v>
      </c>
      <c r="C364" s="146">
        <v>0</v>
      </c>
      <c r="D364" s="55">
        <v>104.605</v>
      </c>
      <c r="E364" s="55">
        <v>115.35</v>
      </c>
      <c r="F364" s="55">
        <v>120.1</v>
      </c>
      <c r="G364" s="55">
        <v>129.15</v>
      </c>
    </row>
    <row r="365" spans="1:7" s="7" customFormat="1">
      <c r="A365" s="179"/>
      <c r="B365" s="145">
        <v>134</v>
      </c>
      <c r="C365" s="146">
        <v>0</v>
      </c>
      <c r="D365" s="55">
        <v>105.5</v>
      </c>
      <c r="E365" s="55">
        <v>116.3</v>
      </c>
      <c r="F365" s="55">
        <v>121.1</v>
      </c>
      <c r="G365" s="55">
        <v>130.19999999999999</v>
      </c>
    </row>
    <row r="366" spans="1:7" s="7" customFormat="1">
      <c r="A366" s="179"/>
      <c r="B366" s="145">
        <v>135</v>
      </c>
      <c r="C366" s="146">
        <v>0</v>
      </c>
      <c r="D366" s="55">
        <v>106.4</v>
      </c>
      <c r="E366" s="55">
        <v>117.25</v>
      </c>
      <c r="F366" s="55">
        <v>122.1</v>
      </c>
      <c r="G366" s="55">
        <v>131.25</v>
      </c>
    </row>
    <row r="367" spans="1:7" s="7" customFormat="1">
      <c r="A367" s="179"/>
      <c r="B367" s="145">
        <v>136</v>
      </c>
      <c r="C367" s="146">
        <v>0</v>
      </c>
      <c r="D367" s="55">
        <v>107.3</v>
      </c>
      <c r="E367" s="55">
        <v>118.2</v>
      </c>
      <c r="F367" s="55">
        <v>123.1</v>
      </c>
      <c r="G367" s="55">
        <v>132.30000000000001</v>
      </c>
    </row>
    <row r="368" spans="1:7" s="7" customFormat="1">
      <c r="A368" s="179"/>
      <c r="B368" s="145">
        <v>137</v>
      </c>
      <c r="C368" s="146">
        <v>0</v>
      </c>
      <c r="D368" s="55">
        <v>108.2</v>
      </c>
      <c r="E368" s="55">
        <v>119.15</v>
      </c>
      <c r="F368" s="55">
        <v>124.05</v>
      </c>
      <c r="G368" s="55">
        <v>133.30000000000001</v>
      </c>
    </row>
    <row r="369" spans="1:7" s="7" customFormat="1">
      <c r="A369" s="179"/>
      <c r="B369" s="145">
        <v>138</v>
      </c>
      <c r="C369" s="146">
        <v>0</v>
      </c>
      <c r="D369" s="55">
        <v>109.1</v>
      </c>
      <c r="E369" s="55">
        <v>120.1</v>
      </c>
      <c r="F369" s="55">
        <v>125</v>
      </c>
      <c r="G369" s="55">
        <v>134.30000000000001</v>
      </c>
    </row>
    <row r="370" spans="1:7" s="7" customFormat="1">
      <c r="A370" s="179"/>
      <c r="B370" s="145">
        <v>139</v>
      </c>
      <c r="C370" s="146">
        <v>0</v>
      </c>
      <c r="D370" s="55">
        <v>110</v>
      </c>
      <c r="E370" s="55">
        <v>121.05</v>
      </c>
      <c r="F370" s="55">
        <v>126</v>
      </c>
      <c r="G370" s="55">
        <v>135.35</v>
      </c>
    </row>
    <row r="371" spans="1:7" s="7" customFormat="1">
      <c r="A371" s="179"/>
      <c r="B371" s="145">
        <v>140</v>
      </c>
      <c r="C371" s="146">
        <v>0</v>
      </c>
      <c r="D371" s="55">
        <v>110.9</v>
      </c>
      <c r="E371" s="55">
        <v>122</v>
      </c>
      <c r="F371" s="55">
        <v>127</v>
      </c>
      <c r="G371" s="55">
        <v>136.4</v>
      </c>
    </row>
    <row r="372" spans="1:7" s="7" customFormat="1">
      <c r="A372" s="179"/>
      <c r="B372" s="145">
        <v>141</v>
      </c>
      <c r="C372" s="146">
        <v>0</v>
      </c>
      <c r="D372" s="55">
        <v>111.80500000000001</v>
      </c>
      <c r="E372" s="55">
        <v>122.95</v>
      </c>
      <c r="F372" s="55">
        <v>127.95</v>
      </c>
      <c r="G372" s="55">
        <v>137.4</v>
      </c>
    </row>
    <row r="373" spans="1:7" s="7" customFormat="1">
      <c r="A373" s="179"/>
      <c r="B373" s="145">
        <v>142</v>
      </c>
      <c r="C373" s="146">
        <v>0</v>
      </c>
      <c r="D373" s="55">
        <v>112.71</v>
      </c>
      <c r="E373" s="55">
        <v>123.9</v>
      </c>
      <c r="F373" s="55">
        <v>128.9</v>
      </c>
      <c r="G373" s="55">
        <v>138.4</v>
      </c>
    </row>
    <row r="374" spans="1:7" s="7" customFormat="1">
      <c r="A374" s="179"/>
      <c r="B374" s="145">
        <v>143</v>
      </c>
      <c r="C374" s="146">
        <v>0</v>
      </c>
      <c r="D374" s="55">
        <v>113.61</v>
      </c>
      <c r="E374" s="55">
        <v>124.85</v>
      </c>
      <c r="F374" s="55">
        <v>129.9</v>
      </c>
      <c r="G374" s="55">
        <v>139.44999999999999</v>
      </c>
    </row>
    <row r="375" spans="1:7" s="7" customFormat="1">
      <c r="A375" s="179"/>
      <c r="B375" s="145">
        <v>144</v>
      </c>
      <c r="C375" s="146">
        <v>0</v>
      </c>
      <c r="D375" s="55">
        <v>114.51</v>
      </c>
      <c r="E375" s="55">
        <v>125.8</v>
      </c>
      <c r="F375" s="55">
        <v>130.9</v>
      </c>
      <c r="G375" s="55">
        <v>140.5</v>
      </c>
    </row>
    <row r="376" spans="1:7" s="7" customFormat="1">
      <c r="A376" s="179"/>
      <c r="B376" s="145">
        <v>145</v>
      </c>
      <c r="C376" s="146">
        <v>0</v>
      </c>
      <c r="D376" s="55">
        <v>115.41500000000001</v>
      </c>
      <c r="E376" s="55">
        <v>126.75</v>
      </c>
      <c r="F376" s="55">
        <v>131.9</v>
      </c>
      <c r="G376" s="55">
        <v>141.55000000000001</v>
      </c>
    </row>
    <row r="377" spans="1:7" s="7" customFormat="1">
      <c r="A377" s="179"/>
      <c r="B377" s="145">
        <v>146</v>
      </c>
      <c r="C377" s="146">
        <v>0</v>
      </c>
      <c r="D377" s="55">
        <v>116.32</v>
      </c>
      <c r="E377" s="55">
        <v>127.7</v>
      </c>
      <c r="F377" s="55">
        <v>132.9</v>
      </c>
      <c r="G377" s="55">
        <v>142.6</v>
      </c>
    </row>
    <row r="378" spans="1:7" s="7" customFormat="1">
      <c r="A378" s="179"/>
      <c r="B378" s="145">
        <v>147</v>
      </c>
      <c r="C378" s="146">
        <v>0</v>
      </c>
      <c r="D378" s="55">
        <v>117.22499999999999</v>
      </c>
      <c r="E378" s="55">
        <v>128.69999999999999</v>
      </c>
      <c r="F378" s="55">
        <v>133.85</v>
      </c>
      <c r="G378" s="55">
        <v>143.6</v>
      </c>
    </row>
    <row r="379" spans="1:7" s="7" customFormat="1">
      <c r="A379" s="179"/>
      <c r="B379" s="145">
        <v>148</v>
      </c>
      <c r="C379" s="146">
        <v>0</v>
      </c>
      <c r="D379" s="55">
        <v>118.13</v>
      </c>
      <c r="E379" s="55">
        <v>129.69999999999999</v>
      </c>
      <c r="F379" s="55">
        <v>134.80000000000001</v>
      </c>
      <c r="G379" s="55">
        <v>144.6</v>
      </c>
    </row>
    <row r="380" spans="1:7" s="7" customFormat="1">
      <c r="A380" s="179"/>
      <c r="B380" s="145">
        <v>149</v>
      </c>
      <c r="C380" s="146">
        <v>0</v>
      </c>
      <c r="D380" s="55">
        <v>119.035</v>
      </c>
      <c r="E380" s="55">
        <v>130.65</v>
      </c>
      <c r="F380" s="55">
        <v>135.80000000000001</v>
      </c>
      <c r="G380" s="55">
        <v>145.65</v>
      </c>
    </row>
    <row r="381" spans="1:7" s="7" customFormat="1">
      <c r="A381" s="179"/>
      <c r="B381" s="145">
        <v>150</v>
      </c>
      <c r="C381" s="146">
        <v>0</v>
      </c>
      <c r="D381" s="55">
        <v>119.94</v>
      </c>
      <c r="E381" s="55">
        <v>131.6</v>
      </c>
      <c r="F381" s="55">
        <v>136.80000000000001</v>
      </c>
      <c r="G381" s="55">
        <v>146.69999999999999</v>
      </c>
    </row>
    <row r="382" spans="1:7" s="7" customFormat="1">
      <c r="A382" s="179"/>
      <c r="B382" s="145">
        <v>151</v>
      </c>
      <c r="C382" s="146">
        <v>0</v>
      </c>
      <c r="D382" s="55">
        <v>120.845</v>
      </c>
      <c r="E382" s="55">
        <v>132.55000000000001</v>
      </c>
      <c r="F382" s="55">
        <v>137.80000000000001</v>
      </c>
      <c r="G382" s="55">
        <v>147.75</v>
      </c>
    </row>
    <row r="383" spans="1:7" s="7" customFormat="1">
      <c r="A383" s="179"/>
      <c r="B383" s="145">
        <v>152</v>
      </c>
      <c r="C383" s="146">
        <v>0</v>
      </c>
      <c r="D383" s="55">
        <v>121.75</v>
      </c>
      <c r="E383" s="55">
        <v>133.5</v>
      </c>
      <c r="F383" s="55">
        <v>138.80000000000001</v>
      </c>
      <c r="G383" s="55">
        <v>148.80000000000001</v>
      </c>
    </row>
    <row r="384" spans="1:7" s="7" customFormat="1">
      <c r="A384" s="179"/>
      <c r="B384" s="145">
        <v>153</v>
      </c>
      <c r="C384" s="146">
        <v>0</v>
      </c>
      <c r="D384" s="55">
        <v>122.66</v>
      </c>
      <c r="E384" s="55">
        <v>134.44999999999999</v>
      </c>
      <c r="F384" s="55">
        <v>139.75</v>
      </c>
      <c r="G384" s="55">
        <v>149.80000000000001</v>
      </c>
    </row>
    <row r="385" spans="1:7" s="7" customFormat="1">
      <c r="A385" s="179"/>
      <c r="B385" s="145">
        <v>154</v>
      </c>
      <c r="C385" s="146">
        <v>0</v>
      </c>
      <c r="D385" s="55">
        <v>123.57</v>
      </c>
      <c r="E385" s="55">
        <v>135.4</v>
      </c>
      <c r="F385" s="55">
        <v>140.69999999999999</v>
      </c>
      <c r="G385" s="55">
        <v>150.80000000000001</v>
      </c>
    </row>
    <row r="386" spans="1:7" s="7" customFormat="1">
      <c r="A386" s="179"/>
      <c r="B386" s="145">
        <v>155</v>
      </c>
      <c r="C386" s="146">
        <v>0</v>
      </c>
      <c r="D386" s="55">
        <v>124.47499999999999</v>
      </c>
      <c r="E386" s="55">
        <v>136.35</v>
      </c>
      <c r="F386" s="55">
        <v>141.69999999999999</v>
      </c>
      <c r="G386" s="55">
        <v>151.85</v>
      </c>
    </row>
    <row r="387" spans="1:7" s="7" customFormat="1">
      <c r="A387" s="179"/>
      <c r="B387" s="145">
        <v>156</v>
      </c>
      <c r="C387" s="146">
        <v>0</v>
      </c>
      <c r="D387" s="55">
        <v>125.38</v>
      </c>
      <c r="E387" s="55">
        <v>137.30000000000001</v>
      </c>
      <c r="F387" s="55">
        <v>142.69999999999999</v>
      </c>
      <c r="G387" s="55">
        <v>152.9</v>
      </c>
    </row>
    <row r="388" spans="1:7" s="7" customFormat="1">
      <c r="A388" s="179"/>
      <c r="B388" s="145">
        <v>157</v>
      </c>
      <c r="C388" s="146">
        <v>0</v>
      </c>
      <c r="D388" s="55">
        <v>126.29</v>
      </c>
      <c r="E388" s="55">
        <v>138.25</v>
      </c>
      <c r="F388" s="55">
        <v>143.69999999999999</v>
      </c>
      <c r="G388" s="55">
        <v>153.94999999999999</v>
      </c>
    </row>
    <row r="389" spans="1:7" s="7" customFormat="1">
      <c r="A389" s="179"/>
      <c r="B389" s="145">
        <v>158</v>
      </c>
      <c r="C389" s="146">
        <v>0</v>
      </c>
      <c r="D389" s="55">
        <v>127.2</v>
      </c>
      <c r="E389" s="55">
        <v>139.19999999999999</v>
      </c>
      <c r="F389" s="55">
        <v>144.69999999999999</v>
      </c>
      <c r="G389" s="55">
        <v>155</v>
      </c>
    </row>
    <row r="390" spans="1:7" s="7" customFormat="1">
      <c r="A390" s="179"/>
      <c r="B390" s="145">
        <v>159</v>
      </c>
      <c r="C390" s="146">
        <v>0</v>
      </c>
      <c r="D390" s="55">
        <v>128.10499999999999</v>
      </c>
      <c r="E390" s="55">
        <v>140.19999999999999</v>
      </c>
      <c r="F390" s="55">
        <v>145.65</v>
      </c>
      <c r="G390" s="55">
        <v>156</v>
      </c>
    </row>
    <row r="391" spans="1:7" s="7" customFormat="1">
      <c r="A391" s="179"/>
      <c r="B391" s="145">
        <v>160</v>
      </c>
      <c r="C391" s="146">
        <v>0</v>
      </c>
      <c r="D391" s="55">
        <v>129.01</v>
      </c>
      <c r="E391" s="55">
        <v>141.19999999999999</v>
      </c>
      <c r="F391" s="55">
        <v>146.6</v>
      </c>
      <c r="G391" s="55">
        <v>157</v>
      </c>
    </row>
    <row r="392" spans="1:7" s="7" customFormat="1">
      <c r="A392" s="179"/>
      <c r="B392" s="145">
        <v>161</v>
      </c>
      <c r="C392" s="146">
        <v>0</v>
      </c>
      <c r="D392" s="55">
        <v>129.91999999999999</v>
      </c>
      <c r="E392" s="55">
        <v>142.15</v>
      </c>
      <c r="F392" s="55">
        <v>147.6</v>
      </c>
      <c r="G392" s="55">
        <v>158.05000000000001</v>
      </c>
    </row>
    <row r="393" spans="1:7" s="7" customFormat="1">
      <c r="A393" s="179"/>
      <c r="B393" s="145">
        <v>162</v>
      </c>
      <c r="C393" s="146">
        <v>0</v>
      </c>
      <c r="D393" s="55">
        <v>130.83000000000001</v>
      </c>
      <c r="E393" s="55">
        <v>143.1</v>
      </c>
      <c r="F393" s="55">
        <v>148.6</v>
      </c>
      <c r="G393" s="55">
        <v>159.1</v>
      </c>
    </row>
    <row r="394" spans="1:7" s="7" customFormat="1">
      <c r="A394" s="179"/>
      <c r="B394" s="145">
        <v>163</v>
      </c>
      <c r="C394" s="146">
        <v>0</v>
      </c>
      <c r="D394" s="55">
        <v>131.74</v>
      </c>
      <c r="E394" s="55">
        <v>144.05000000000001</v>
      </c>
      <c r="F394" s="55">
        <v>149.6</v>
      </c>
      <c r="G394" s="55">
        <v>160.15</v>
      </c>
    </row>
    <row r="395" spans="1:7" s="7" customFormat="1">
      <c r="A395" s="179"/>
      <c r="B395" s="145">
        <v>164</v>
      </c>
      <c r="C395" s="146">
        <v>0</v>
      </c>
      <c r="D395" s="55">
        <v>132.65</v>
      </c>
      <c r="E395" s="55">
        <v>145</v>
      </c>
      <c r="F395" s="55">
        <v>150.6</v>
      </c>
      <c r="G395" s="55">
        <v>161.19999999999999</v>
      </c>
    </row>
    <row r="396" spans="1:7" s="7" customFormat="1">
      <c r="A396" s="179"/>
      <c r="B396" s="145">
        <v>165</v>
      </c>
      <c r="C396" s="146">
        <v>0</v>
      </c>
      <c r="D396" s="55">
        <v>133.565</v>
      </c>
      <c r="E396" s="55">
        <v>145.94999999999999</v>
      </c>
      <c r="F396" s="55">
        <v>151.6</v>
      </c>
      <c r="G396" s="55">
        <v>162.25</v>
      </c>
    </row>
    <row r="397" spans="1:7" s="7" customFormat="1">
      <c r="A397" s="179"/>
      <c r="B397" s="145">
        <v>166</v>
      </c>
      <c r="C397" s="146">
        <v>0</v>
      </c>
      <c r="D397" s="55">
        <v>134.47999999999999</v>
      </c>
      <c r="E397" s="55">
        <v>146.9</v>
      </c>
      <c r="F397" s="55">
        <v>152.6</v>
      </c>
      <c r="G397" s="55">
        <v>163.30000000000001</v>
      </c>
    </row>
    <row r="398" spans="1:7" s="7" customFormat="1">
      <c r="A398" s="179"/>
      <c r="B398" s="145">
        <v>167</v>
      </c>
      <c r="C398" s="146">
        <v>0</v>
      </c>
      <c r="D398" s="55">
        <v>135.38999999999999</v>
      </c>
      <c r="E398" s="55">
        <v>147.9</v>
      </c>
      <c r="F398" s="55">
        <v>153.55000000000001</v>
      </c>
      <c r="G398" s="55">
        <v>164.3</v>
      </c>
    </row>
    <row r="399" spans="1:7" s="7" customFormat="1">
      <c r="A399" s="179"/>
      <c r="B399" s="145">
        <v>168</v>
      </c>
      <c r="C399" s="146">
        <v>0</v>
      </c>
      <c r="D399" s="55">
        <v>136.30000000000001</v>
      </c>
      <c r="E399" s="55">
        <v>148.9</v>
      </c>
      <c r="F399" s="55">
        <v>154.5</v>
      </c>
      <c r="G399" s="55">
        <v>165.3</v>
      </c>
    </row>
    <row r="400" spans="1:7" s="7" customFormat="1">
      <c r="A400" s="179"/>
      <c r="B400" s="145">
        <v>169</v>
      </c>
      <c r="C400" s="146">
        <v>0</v>
      </c>
      <c r="D400" s="55">
        <v>137.21</v>
      </c>
      <c r="E400" s="55">
        <v>149.85</v>
      </c>
      <c r="F400" s="55">
        <v>155.5</v>
      </c>
      <c r="G400" s="55">
        <v>166.35</v>
      </c>
    </row>
    <row r="401" spans="1:7" s="7" customFormat="1">
      <c r="A401" s="179"/>
      <c r="B401" s="145">
        <v>170</v>
      </c>
      <c r="C401" s="146">
        <v>0</v>
      </c>
      <c r="D401" s="55">
        <v>138.12</v>
      </c>
      <c r="E401" s="55">
        <v>150.80000000000001</v>
      </c>
      <c r="F401" s="55">
        <v>156.5</v>
      </c>
      <c r="G401" s="55">
        <v>167.4</v>
      </c>
    </row>
    <row r="402" spans="1:7" s="7" customFormat="1">
      <c r="A402" s="179"/>
      <c r="B402" s="145">
        <v>171</v>
      </c>
      <c r="C402" s="146">
        <v>0</v>
      </c>
      <c r="D402" s="55">
        <v>139.035</v>
      </c>
      <c r="E402" s="55">
        <v>151.75</v>
      </c>
      <c r="F402" s="55">
        <v>157.5</v>
      </c>
      <c r="G402" s="55">
        <v>168.45</v>
      </c>
    </row>
    <row r="403" spans="1:7" s="7" customFormat="1">
      <c r="A403" s="179"/>
      <c r="B403" s="145">
        <v>172</v>
      </c>
      <c r="C403" s="146">
        <v>0</v>
      </c>
      <c r="D403" s="55">
        <v>139.94999999999999</v>
      </c>
      <c r="E403" s="55">
        <v>152.69999999999999</v>
      </c>
      <c r="F403" s="55">
        <v>158.5</v>
      </c>
      <c r="G403" s="55">
        <v>169.5</v>
      </c>
    </row>
    <row r="404" spans="1:7" s="7" customFormat="1">
      <c r="A404" s="179"/>
      <c r="B404" s="145">
        <v>173</v>
      </c>
      <c r="C404" s="146">
        <v>0</v>
      </c>
      <c r="D404" s="55">
        <v>140.86000000000001</v>
      </c>
      <c r="E404" s="55">
        <v>153.65</v>
      </c>
      <c r="F404" s="55">
        <v>159.44999999999999</v>
      </c>
      <c r="G404" s="55">
        <v>170.5</v>
      </c>
    </row>
    <row r="405" spans="1:7" s="7" customFormat="1">
      <c r="A405" s="179"/>
      <c r="B405" s="145">
        <v>174</v>
      </c>
      <c r="C405" s="146">
        <v>0</v>
      </c>
      <c r="D405" s="55">
        <v>141.77000000000001</v>
      </c>
      <c r="E405" s="55">
        <v>154.6</v>
      </c>
      <c r="F405" s="55">
        <v>160.4</v>
      </c>
      <c r="G405" s="55">
        <v>171.5</v>
      </c>
    </row>
    <row r="406" spans="1:7" s="7" customFormat="1">
      <c r="A406" s="179"/>
      <c r="B406" s="145">
        <v>175</v>
      </c>
      <c r="C406" s="146">
        <v>0</v>
      </c>
      <c r="D406" s="55">
        <v>142.685</v>
      </c>
      <c r="E406" s="55">
        <v>155.6</v>
      </c>
      <c r="F406" s="55">
        <v>161.4</v>
      </c>
      <c r="G406" s="55">
        <v>172.55</v>
      </c>
    </row>
    <row r="407" spans="1:7" s="7" customFormat="1">
      <c r="A407" s="179"/>
      <c r="B407" s="145">
        <v>176</v>
      </c>
      <c r="C407" s="146">
        <v>0</v>
      </c>
      <c r="D407" s="55">
        <v>143.6</v>
      </c>
      <c r="E407" s="55">
        <v>156.6</v>
      </c>
      <c r="F407" s="55">
        <v>162.4</v>
      </c>
      <c r="G407" s="55">
        <v>173.6</v>
      </c>
    </row>
    <row r="408" spans="1:7" s="7" customFormat="1">
      <c r="A408" s="179"/>
      <c r="B408" s="145">
        <v>177</v>
      </c>
      <c r="C408" s="146">
        <v>0</v>
      </c>
      <c r="D408" s="55">
        <v>144.51499999999999</v>
      </c>
      <c r="E408" s="55">
        <v>157.55000000000001</v>
      </c>
      <c r="F408" s="55">
        <v>163.4</v>
      </c>
      <c r="G408" s="55">
        <v>174.65</v>
      </c>
    </row>
    <row r="409" spans="1:7" s="7" customFormat="1">
      <c r="A409" s="179"/>
      <c r="B409" s="145">
        <v>178</v>
      </c>
      <c r="C409" s="146">
        <v>0</v>
      </c>
      <c r="D409" s="55">
        <v>145.43</v>
      </c>
      <c r="E409" s="55">
        <v>158.5</v>
      </c>
      <c r="F409" s="55">
        <v>164.4</v>
      </c>
      <c r="G409" s="55">
        <v>175.7</v>
      </c>
    </row>
    <row r="410" spans="1:7" s="7" customFormat="1">
      <c r="A410" s="179"/>
      <c r="B410" s="145">
        <v>179</v>
      </c>
      <c r="C410" s="146">
        <v>0</v>
      </c>
      <c r="D410" s="55">
        <v>146.345</v>
      </c>
      <c r="E410" s="55">
        <v>159.44999999999999</v>
      </c>
      <c r="F410" s="55">
        <v>165.4</v>
      </c>
      <c r="G410" s="55">
        <v>176.75</v>
      </c>
    </row>
    <row r="411" spans="1:7" s="7" customFormat="1">
      <c r="A411" s="179"/>
      <c r="B411" s="145">
        <v>180</v>
      </c>
      <c r="C411" s="146">
        <v>0</v>
      </c>
      <c r="D411" s="55">
        <v>147.26</v>
      </c>
      <c r="E411" s="55">
        <v>160.4</v>
      </c>
      <c r="F411" s="55">
        <v>166.4</v>
      </c>
      <c r="G411" s="55">
        <v>177.8</v>
      </c>
    </row>
    <row r="412" spans="1:7" s="7" customFormat="1">
      <c r="A412" s="179"/>
      <c r="B412" s="145">
        <v>181</v>
      </c>
      <c r="C412" s="146">
        <v>0</v>
      </c>
      <c r="D412" s="55">
        <v>148.17500000000001</v>
      </c>
      <c r="E412" s="55">
        <v>161.35</v>
      </c>
      <c r="F412" s="55">
        <v>167.35</v>
      </c>
      <c r="G412" s="55">
        <v>178.8</v>
      </c>
    </row>
    <row r="413" spans="1:7" s="7" customFormat="1">
      <c r="A413" s="179"/>
      <c r="B413" s="145">
        <v>182</v>
      </c>
      <c r="C413" s="146">
        <v>0</v>
      </c>
      <c r="D413" s="55">
        <v>149.09</v>
      </c>
      <c r="E413" s="55">
        <v>162.30000000000001</v>
      </c>
      <c r="F413" s="55">
        <v>168.3</v>
      </c>
      <c r="G413" s="55">
        <v>179.8</v>
      </c>
    </row>
    <row r="414" spans="1:7" s="7" customFormat="1">
      <c r="A414" s="179"/>
      <c r="B414" s="145">
        <v>183</v>
      </c>
      <c r="C414" s="146">
        <v>0</v>
      </c>
      <c r="D414" s="55">
        <v>150.01</v>
      </c>
      <c r="E414" s="55">
        <v>163.30000000000001</v>
      </c>
      <c r="F414" s="55">
        <v>169.3</v>
      </c>
      <c r="G414" s="55">
        <v>180.85</v>
      </c>
    </row>
    <row r="415" spans="1:7" s="7" customFormat="1">
      <c r="A415" s="179"/>
      <c r="B415" s="145">
        <v>184</v>
      </c>
      <c r="C415" s="146">
        <v>0</v>
      </c>
      <c r="D415" s="55">
        <v>150.93</v>
      </c>
      <c r="E415" s="55">
        <v>164.3</v>
      </c>
      <c r="F415" s="55">
        <v>170.3</v>
      </c>
      <c r="G415" s="55">
        <v>181.9</v>
      </c>
    </row>
    <row r="416" spans="1:7" s="7" customFormat="1">
      <c r="A416" s="179"/>
      <c r="B416" s="145">
        <v>185</v>
      </c>
      <c r="C416" s="146">
        <v>0</v>
      </c>
      <c r="D416" s="55">
        <v>151.845</v>
      </c>
      <c r="E416" s="55">
        <v>165.25</v>
      </c>
      <c r="F416" s="55">
        <v>171.3</v>
      </c>
      <c r="G416" s="55">
        <v>182.95</v>
      </c>
    </row>
    <row r="417" spans="1:7" s="7" customFormat="1">
      <c r="A417" s="179"/>
      <c r="B417" s="145">
        <v>186</v>
      </c>
      <c r="C417" s="146">
        <v>0</v>
      </c>
      <c r="D417" s="55">
        <v>152.76</v>
      </c>
      <c r="E417" s="55">
        <v>166.2</v>
      </c>
      <c r="F417" s="55">
        <v>172.3</v>
      </c>
      <c r="G417" s="55">
        <v>184</v>
      </c>
    </row>
    <row r="418" spans="1:7" s="7" customFormat="1">
      <c r="A418" s="179"/>
      <c r="B418" s="145">
        <v>187</v>
      </c>
      <c r="C418" s="146">
        <v>0</v>
      </c>
      <c r="D418" s="55">
        <v>153.67500000000001</v>
      </c>
      <c r="E418" s="55">
        <v>167.1</v>
      </c>
      <c r="F418" s="55">
        <v>173.3</v>
      </c>
      <c r="G418" s="55">
        <v>185.05</v>
      </c>
    </row>
    <row r="419" spans="1:7" s="7" customFormat="1">
      <c r="A419" s="179"/>
      <c r="B419" s="145">
        <v>188</v>
      </c>
      <c r="C419" s="146">
        <v>0</v>
      </c>
      <c r="D419" s="55">
        <v>154.59</v>
      </c>
      <c r="E419" s="55">
        <v>168</v>
      </c>
      <c r="F419" s="55">
        <v>174.3</v>
      </c>
      <c r="G419" s="55">
        <v>186.1</v>
      </c>
    </row>
    <row r="420" spans="1:7" s="7" customFormat="1">
      <c r="A420" s="179"/>
      <c r="B420" s="145">
        <v>189</v>
      </c>
      <c r="C420" s="146">
        <v>0</v>
      </c>
      <c r="D420" s="55">
        <v>155.51</v>
      </c>
      <c r="E420" s="55">
        <v>169.05</v>
      </c>
      <c r="F420" s="55">
        <v>175.3</v>
      </c>
      <c r="G420" s="55">
        <v>187.1</v>
      </c>
    </row>
    <row r="421" spans="1:7" s="7" customFormat="1">
      <c r="A421" s="179"/>
      <c r="B421" s="145">
        <v>190</v>
      </c>
      <c r="C421" s="146">
        <v>0</v>
      </c>
      <c r="D421" s="55">
        <v>156.43</v>
      </c>
      <c r="E421" s="55">
        <v>170.1</v>
      </c>
      <c r="F421" s="55">
        <v>176.3</v>
      </c>
      <c r="G421" s="55">
        <v>188.1</v>
      </c>
    </row>
    <row r="422" spans="1:7" s="7" customFormat="1">
      <c r="A422" s="179"/>
      <c r="B422" s="145">
        <v>191</v>
      </c>
      <c r="C422" s="146">
        <v>0</v>
      </c>
      <c r="D422" s="55">
        <v>157.35</v>
      </c>
      <c r="E422" s="55">
        <v>171.05</v>
      </c>
      <c r="F422" s="55">
        <v>177.25</v>
      </c>
      <c r="G422" s="55">
        <v>189.15</v>
      </c>
    </row>
    <row r="423" spans="1:7" s="7" customFormat="1">
      <c r="A423" s="179"/>
      <c r="B423" s="145">
        <v>192</v>
      </c>
      <c r="C423" s="146">
        <v>0</v>
      </c>
      <c r="D423" s="55">
        <v>158.27000000000001</v>
      </c>
      <c r="E423" s="55">
        <v>172</v>
      </c>
      <c r="F423" s="55">
        <v>178.2</v>
      </c>
      <c r="G423" s="55">
        <v>190.2</v>
      </c>
    </row>
    <row r="424" spans="1:7" s="7" customFormat="1">
      <c r="A424" s="179"/>
      <c r="B424" s="145">
        <v>193</v>
      </c>
      <c r="C424" s="146">
        <v>0</v>
      </c>
      <c r="D424" s="55">
        <v>159.185</v>
      </c>
      <c r="E424" s="55">
        <v>172.95</v>
      </c>
      <c r="F424" s="55">
        <v>179.2</v>
      </c>
      <c r="G424" s="55">
        <v>191.25</v>
      </c>
    </row>
    <row r="425" spans="1:7" s="7" customFormat="1">
      <c r="A425" s="179"/>
      <c r="B425" s="145">
        <v>194</v>
      </c>
      <c r="C425" s="146">
        <v>0</v>
      </c>
      <c r="D425" s="55">
        <v>160.1</v>
      </c>
      <c r="E425" s="55">
        <v>173.9</v>
      </c>
      <c r="F425" s="55">
        <v>180.2</v>
      </c>
      <c r="G425" s="55">
        <v>192.3</v>
      </c>
    </row>
    <row r="426" spans="1:7" s="7" customFormat="1">
      <c r="A426" s="179"/>
      <c r="B426" s="145">
        <v>195</v>
      </c>
      <c r="C426" s="146">
        <v>0</v>
      </c>
      <c r="D426" s="55">
        <v>161.02000000000001</v>
      </c>
      <c r="E426" s="55">
        <v>174.9</v>
      </c>
      <c r="F426" s="55">
        <v>181.2</v>
      </c>
      <c r="G426" s="55">
        <v>193.35</v>
      </c>
    </row>
    <row r="427" spans="1:7" s="7" customFormat="1">
      <c r="A427" s="179"/>
      <c r="B427" s="145">
        <v>196</v>
      </c>
      <c r="C427" s="146">
        <v>0</v>
      </c>
      <c r="D427" s="55">
        <v>161.94</v>
      </c>
      <c r="E427" s="55">
        <v>175.9</v>
      </c>
      <c r="F427" s="55">
        <v>182.2</v>
      </c>
      <c r="G427" s="55">
        <v>194.4</v>
      </c>
    </row>
    <row r="428" spans="1:7" s="7" customFormat="1">
      <c r="A428" s="179"/>
      <c r="B428" s="145">
        <v>197</v>
      </c>
      <c r="C428" s="146">
        <v>0</v>
      </c>
      <c r="D428" s="55">
        <v>162.86000000000001</v>
      </c>
      <c r="E428" s="55">
        <v>176.85</v>
      </c>
      <c r="F428" s="55">
        <v>183.2</v>
      </c>
      <c r="G428" s="55">
        <v>195.4</v>
      </c>
    </row>
    <row r="429" spans="1:7" s="7" customFormat="1">
      <c r="A429" s="179"/>
      <c r="B429" s="145">
        <v>198</v>
      </c>
      <c r="C429" s="146">
        <v>0</v>
      </c>
      <c r="D429" s="55">
        <v>163.78</v>
      </c>
      <c r="E429" s="55">
        <v>177.8</v>
      </c>
      <c r="F429" s="55">
        <v>184.2</v>
      </c>
      <c r="G429" s="55">
        <v>196.4</v>
      </c>
    </row>
    <row r="430" spans="1:7" s="7" customFormat="1">
      <c r="A430" s="179"/>
      <c r="B430" s="145">
        <v>199</v>
      </c>
      <c r="C430" s="146">
        <v>0</v>
      </c>
      <c r="D430" s="55">
        <v>164.7</v>
      </c>
      <c r="E430" s="55">
        <v>178.75</v>
      </c>
      <c r="F430" s="55">
        <v>185.2</v>
      </c>
      <c r="G430" s="55">
        <v>197.45</v>
      </c>
    </row>
    <row r="431" spans="1:7" s="7" customFormat="1">
      <c r="A431" s="179"/>
      <c r="B431" s="145">
        <v>200</v>
      </c>
      <c r="C431" s="146">
        <v>0</v>
      </c>
      <c r="D431" s="55">
        <v>165.62</v>
      </c>
      <c r="E431" s="55">
        <v>179.7</v>
      </c>
      <c r="F431" s="55">
        <v>186.2</v>
      </c>
      <c r="G431" s="55">
        <v>198.5</v>
      </c>
    </row>
    <row r="432" spans="1:7" s="7" customFormat="1">
      <c r="A432" s="179"/>
      <c r="B432" s="145">
        <v>201</v>
      </c>
      <c r="C432" s="146">
        <v>0</v>
      </c>
      <c r="D432" s="55">
        <v>166.54499999999999</v>
      </c>
      <c r="E432" s="55">
        <v>180.7</v>
      </c>
      <c r="F432" s="55">
        <v>187.15</v>
      </c>
      <c r="G432" s="55">
        <v>199.55</v>
      </c>
    </row>
    <row r="433" spans="1:7" s="7" customFormat="1">
      <c r="A433" s="179"/>
      <c r="B433" s="145">
        <v>202</v>
      </c>
      <c r="C433" s="146">
        <v>0</v>
      </c>
      <c r="D433" s="55">
        <v>167.47</v>
      </c>
      <c r="E433" s="55">
        <v>181.7</v>
      </c>
      <c r="F433" s="55">
        <v>188.1</v>
      </c>
      <c r="G433" s="55">
        <v>200.6</v>
      </c>
    </row>
    <row r="434" spans="1:7" s="7" customFormat="1">
      <c r="A434" s="179"/>
      <c r="B434" s="145">
        <v>203</v>
      </c>
      <c r="C434" s="146">
        <v>0</v>
      </c>
      <c r="D434" s="55">
        <v>168.39</v>
      </c>
      <c r="E434" s="55">
        <v>182.65</v>
      </c>
      <c r="F434" s="55">
        <v>189.1</v>
      </c>
      <c r="G434" s="55">
        <v>201.65</v>
      </c>
    </row>
    <row r="435" spans="1:7" s="7" customFormat="1">
      <c r="A435" s="179"/>
      <c r="B435" s="145">
        <v>204</v>
      </c>
      <c r="C435" s="146">
        <v>0</v>
      </c>
      <c r="D435" s="55">
        <v>169.31</v>
      </c>
      <c r="E435" s="55">
        <v>183.6</v>
      </c>
      <c r="F435" s="55">
        <v>190.1</v>
      </c>
      <c r="G435" s="55">
        <v>202.7</v>
      </c>
    </row>
    <row r="436" spans="1:7" s="7" customFormat="1">
      <c r="A436" s="179"/>
      <c r="B436" s="145">
        <v>205</v>
      </c>
      <c r="C436" s="146">
        <v>0</v>
      </c>
      <c r="D436" s="55">
        <v>170.23</v>
      </c>
      <c r="E436" s="55">
        <v>184.55</v>
      </c>
      <c r="F436" s="55">
        <v>191.1</v>
      </c>
      <c r="G436" s="55">
        <v>203.7</v>
      </c>
    </row>
    <row r="437" spans="1:7" s="7" customFormat="1">
      <c r="A437" s="179"/>
      <c r="B437" s="145">
        <v>206</v>
      </c>
      <c r="C437" s="146">
        <v>0</v>
      </c>
      <c r="D437" s="55">
        <v>171.15</v>
      </c>
      <c r="E437" s="55">
        <v>185.5</v>
      </c>
      <c r="F437" s="55">
        <v>192.1</v>
      </c>
      <c r="G437" s="55">
        <v>204.7</v>
      </c>
    </row>
    <row r="438" spans="1:7" s="7" customFormat="1">
      <c r="A438" s="179"/>
      <c r="B438" s="145">
        <v>207</v>
      </c>
      <c r="C438" s="146">
        <v>0</v>
      </c>
      <c r="D438" s="55">
        <v>172.07499999999999</v>
      </c>
      <c r="E438" s="55">
        <v>186.5</v>
      </c>
      <c r="F438" s="55">
        <v>193.1</v>
      </c>
      <c r="G438" s="55">
        <v>205.75</v>
      </c>
    </row>
    <row r="439" spans="1:7" s="7" customFormat="1">
      <c r="A439" s="179"/>
      <c r="B439" s="145">
        <v>208</v>
      </c>
      <c r="C439" s="146">
        <v>0</v>
      </c>
      <c r="D439" s="55">
        <v>173</v>
      </c>
      <c r="E439" s="55">
        <v>187.5</v>
      </c>
      <c r="F439" s="55">
        <v>194.1</v>
      </c>
      <c r="G439" s="55">
        <v>206.8</v>
      </c>
    </row>
    <row r="440" spans="1:7" s="7" customFormat="1">
      <c r="A440" s="179"/>
      <c r="B440" s="145">
        <v>209</v>
      </c>
      <c r="C440" s="146">
        <v>0</v>
      </c>
      <c r="D440" s="55">
        <v>173.92</v>
      </c>
      <c r="E440" s="55">
        <v>188.45</v>
      </c>
      <c r="F440" s="55">
        <v>195.1</v>
      </c>
      <c r="G440" s="55">
        <v>207.85</v>
      </c>
    </row>
    <row r="441" spans="1:7" s="7" customFormat="1">
      <c r="A441" s="179"/>
      <c r="B441" s="145">
        <v>210</v>
      </c>
      <c r="C441" s="146">
        <v>0</v>
      </c>
      <c r="D441" s="55">
        <v>174.84</v>
      </c>
      <c r="E441" s="55">
        <v>189.4</v>
      </c>
      <c r="F441" s="55">
        <v>196.1</v>
      </c>
      <c r="G441" s="55">
        <v>208.9</v>
      </c>
    </row>
    <row r="442" spans="1:7" s="7" customFormat="1">
      <c r="A442" s="179"/>
      <c r="B442" s="145">
        <v>211</v>
      </c>
      <c r="C442" s="146">
        <v>0</v>
      </c>
      <c r="D442" s="55">
        <v>175.76499999999999</v>
      </c>
      <c r="E442" s="55">
        <v>190.4</v>
      </c>
      <c r="F442" s="55">
        <v>197.1</v>
      </c>
      <c r="G442" s="55">
        <v>209.95</v>
      </c>
    </row>
    <row r="443" spans="1:7" s="7" customFormat="1">
      <c r="A443" s="179"/>
      <c r="B443" s="145">
        <v>212</v>
      </c>
      <c r="C443" s="146">
        <v>0</v>
      </c>
      <c r="D443" s="55">
        <v>176.69</v>
      </c>
      <c r="E443" s="55">
        <v>191.4</v>
      </c>
      <c r="F443" s="55">
        <v>198.1</v>
      </c>
      <c r="G443" s="55">
        <v>211</v>
      </c>
    </row>
    <row r="444" spans="1:7" s="7" customFormat="1">
      <c r="A444" s="179"/>
      <c r="B444" s="145">
        <v>213</v>
      </c>
      <c r="C444" s="146">
        <v>0</v>
      </c>
      <c r="D444" s="55">
        <v>177.61500000000001</v>
      </c>
      <c r="E444" s="55">
        <v>192.35</v>
      </c>
      <c r="F444" s="55">
        <v>199.05</v>
      </c>
      <c r="G444" s="55">
        <v>212</v>
      </c>
    </row>
    <row r="445" spans="1:7" s="7" customFormat="1">
      <c r="A445" s="179"/>
      <c r="B445" s="145">
        <v>214</v>
      </c>
      <c r="C445" s="146">
        <v>0</v>
      </c>
      <c r="D445" s="55">
        <v>178.54</v>
      </c>
      <c r="E445" s="55">
        <v>193.3</v>
      </c>
      <c r="F445" s="55">
        <v>200</v>
      </c>
      <c r="G445" s="55">
        <v>213</v>
      </c>
    </row>
    <row r="446" spans="1:7" s="7" customFormat="1">
      <c r="A446" s="179"/>
      <c r="B446" s="145">
        <v>215</v>
      </c>
      <c r="C446" s="146">
        <v>0</v>
      </c>
      <c r="D446" s="55">
        <v>179.46</v>
      </c>
      <c r="E446" s="55">
        <v>194.25</v>
      </c>
      <c r="F446" s="55">
        <v>201</v>
      </c>
      <c r="G446" s="55">
        <v>214.05</v>
      </c>
    </row>
    <row r="447" spans="1:7" s="7" customFormat="1">
      <c r="A447" s="179"/>
      <c r="B447" s="145">
        <v>216</v>
      </c>
      <c r="C447" s="146">
        <v>0</v>
      </c>
      <c r="D447" s="55">
        <v>180.38</v>
      </c>
      <c r="E447" s="55">
        <v>195.2</v>
      </c>
      <c r="F447" s="55">
        <v>202</v>
      </c>
      <c r="G447" s="55">
        <v>215.1</v>
      </c>
    </row>
    <row r="448" spans="1:7" s="7" customFormat="1">
      <c r="A448" s="179"/>
      <c r="B448" s="145">
        <v>217</v>
      </c>
      <c r="C448" s="146">
        <v>0</v>
      </c>
      <c r="D448" s="55">
        <v>181.30500000000001</v>
      </c>
      <c r="E448" s="55">
        <v>196.2</v>
      </c>
      <c r="F448" s="55">
        <v>203</v>
      </c>
      <c r="G448" s="55">
        <v>216.15</v>
      </c>
    </row>
    <row r="449" spans="1:7" s="7" customFormat="1">
      <c r="A449" s="179"/>
      <c r="B449" s="145">
        <v>218</v>
      </c>
      <c r="C449" s="146">
        <v>0</v>
      </c>
      <c r="D449" s="55">
        <v>182.23</v>
      </c>
      <c r="E449" s="55">
        <v>197.2</v>
      </c>
      <c r="F449" s="55">
        <v>204</v>
      </c>
      <c r="G449" s="55">
        <v>217.2</v>
      </c>
    </row>
    <row r="450" spans="1:7" s="7" customFormat="1">
      <c r="A450" s="179"/>
      <c r="B450" s="145">
        <v>219</v>
      </c>
      <c r="C450" s="146">
        <v>0</v>
      </c>
      <c r="D450" s="55">
        <v>183.155</v>
      </c>
      <c r="E450" s="55">
        <v>198.15</v>
      </c>
      <c r="F450" s="55">
        <v>205</v>
      </c>
      <c r="G450" s="55">
        <v>218.25</v>
      </c>
    </row>
    <row r="451" spans="1:7" s="7" customFormat="1">
      <c r="A451" s="179"/>
      <c r="B451" s="145">
        <v>220</v>
      </c>
      <c r="C451" s="146">
        <v>0</v>
      </c>
      <c r="D451" s="55">
        <v>184.08</v>
      </c>
      <c r="E451" s="55">
        <v>199.1</v>
      </c>
      <c r="F451" s="55">
        <v>206</v>
      </c>
      <c r="G451" s="55">
        <v>219.3</v>
      </c>
    </row>
    <row r="452" spans="1:7" s="7" customFormat="1">
      <c r="A452" s="179"/>
      <c r="B452" s="145">
        <v>221</v>
      </c>
      <c r="C452" s="146">
        <v>0</v>
      </c>
      <c r="D452" s="55">
        <v>185.005</v>
      </c>
      <c r="E452" s="55">
        <v>200.1</v>
      </c>
      <c r="F452" s="55">
        <v>207</v>
      </c>
      <c r="G452" s="55">
        <v>220.35</v>
      </c>
    </row>
    <row r="453" spans="1:7" s="7" customFormat="1">
      <c r="A453" s="179"/>
      <c r="B453" s="145">
        <v>222</v>
      </c>
      <c r="C453" s="146">
        <v>0</v>
      </c>
      <c r="D453" s="55">
        <v>185.93</v>
      </c>
      <c r="E453" s="55">
        <v>201.1</v>
      </c>
      <c r="F453" s="55">
        <v>208</v>
      </c>
      <c r="G453" s="55">
        <v>221.4</v>
      </c>
    </row>
    <row r="454" spans="1:7" s="7" customFormat="1">
      <c r="A454" s="179"/>
      <c r="B454" s="145">
        <v>223</v>
      </c>
      <c r="C454" s="146">
        <v>0</v>
      </c>
      <c r="D454" s="55">
        <v>186.85499999999999</v>
      </c>
      <c r="E454" s="55">
        <v>202.05</v>
      </c>
      <c r="F454" s="55">
        <v>209</v>
      </c>
      <c r="G454" s="55">
        <v>222.4</v>
      </c>
    </row>
    <row r="455" spans="1:7" s="7" customFormat="1">
      <c r="A455" s="179"/>
      <c r="B455" s="145">
        <v>224</v>
      </c>
      <c r="C455" s="146">
        <v>0</v>
      </c>
      <c r="D455" s="55">
        <v>187.78</v>
      </c>
      <c r="E455" s="55">
        <v>203</v>
      </c>
      <c r="F455" s="55">
        <v>210</v>
      </c>
      <c r="G455" s="55">
        <v>223.4</v>
      </c>
    </row>
    <row r="456" spans="1:7" s="7" customFormat="1">
      <c r="A456" s="179"/>
      <c r="B456" s="145">
        <v>225</v>
      </c>
      <c r="C456" s="146">
        <v>0</v>
      </c>
      <c r="D456" s="55">
        <v>188.71</v>
      </c>
      <c r="E456" s="55">
        <v>203.95</v>
      </c>
      <c r="F456" s="55">
        <v>211</v>
      </c>
      <c r="G456" s="55">
        <v>224.45</v>
      </c>
    </row>
    <row r="457" spans="1:7" s="7" customFormat="1">
      <c r="A457" s="179"/>
      <c r="B457" s="145">
        <v>226</v>
      </c>
      <c r="C457" s="146">
        <v>0</v>
      </c>
      <c r="D457" s="55">
        <v>189.64</v>
      </c>
      <c r="E457" s="55">
        <v>204.9</v>
      </c>
      <c r="F457" s="55">
        <v>212</v>
      </c>
      <c r="G457" s="55">
        <v>225.5</v>
      </c>
    </row>
    <row r="458" spans="1:7" s="7" customFormat="1">
      <c r="A458" s="179"/>
      <c r="B458" s="145">
        <v>227</v>
      </c>
      <c r="C458" s="146">
        <v>0</v>
      </c>
      <c r="D458" s="55">
        <v>190.565</v>
      </c>
      <c r="E458" s="55">
        <v>205.9</v>
      </c>
      <c r="F458" s="55">
        <v>212.95</v>
      </c>
      <c r="G458" s="55">
        <v>226.55</v>
      </c>
    </row>
    <row r="459" spans="1:7" s="7" customFormat="1">
      <c r="A459" s="179"/>
      <c r="B459" s="145">
        <v>228</v>
      </c>
      <c r="C459" s="146">
        <v>0</v>
      </c>
      <c r="D459" s="55">
        <v>191.49</v>
      </c>
      <c r="E459" s="55">
        <v>206.9</v>
      </c>
      <c r="F459" s="55">
        <v>213.9</v>
      </c>
      <c r="G459" s="55">
        <v>227.6</v>
      </c>
    </row>
    <row r="460" spans="1:7" s="7" customFormat="1">
      <c r="A460" s="179"/>
      <c r="B460" s="145">
        <v>229</v>
      </c>
      <c r="C460" s="146">
        <v>0</v>
      </c>
      <c r="D460" s="55">
        <v>192.41499999999999</v>
      </c>
      <c r="E460" s="55">
        <v>207.85</v>
      </c>
      <c r="F460" s="55">
        <v>214.9</v>
      </c>
      <c r="G460" s="55">
        <v>228.65</v>
      </c>
    </row>
    <row r="461" spans="1:7" s="7" customFormat="1">
      <c r="A461" s="179"/>
      <c r="B461" s="145">
        <v>230</v>
      </c>
      <c r="C461" s="146">
        <v>0</v>
      </c>
      <c r="D461" s="55">
        <v>193.34</v>
      </c>
      <c r="E461" s="55">
        <v>208.8</v>
      </c>
      <c r="F461" s="55">
        <v>215.9</v>
      </c>
      <c r="G461" s="55">
        <v>229.7</v>
      </c>
    </row>
    <row r="462" spans="1:7" s="7" customFormat="1">
      <c r="A462" s="179"/>
      <c r="B462" s="145">
        <v>231</v>
      </c>
      <c r="C462" s="146">
        <v>0</v>
      </c>
      <c r="D462" s="55">
        <v>194.27</v>
      </c>
      <c r="E462" s="55">
        <v>209.8</v>
      </c>
      <c r="F462" s="55">
        <v>216.9</v>
      </c>
      <c r="G462" s="55">
        <v>230.75</v>
      </c>
    </row>
    <row r="463" spans="1:7" s="7" customFormat="1">
      <c r="A463" s="179"/>
      <c r="B463" s="145">
        <v>232</v>
      </c>
      <c r="C463" s="146">
        <v>0</v>
      </c>
      <c r="D463" s="55">
        <v>195.2</v>
      </c>
      <c r="E463" s="55">
        <v>210.8</v>
      </c>
      <c r="F463" s="55">
        <v>217.9</v>
      </c>
      <c r="G463" s="55">
        <v>231.8</v>
      </c>
    </row>
    <row r="464" spans="1:7" s="7" customFormat="1">
      <c r="A464" s="179"/>
      <c r="B464" s="145">
        <v>233</v>
      </c>
      <c r="C464" s="146">
        <v>0</v>
      </c>
      <c r="D464" s="55">
        <v>196.125</v>
      </c>
      <c r="E464" s="55">
        <v>211.75</v>
      </c>
      <c r="F464" s="55">
        <v>218.9</v>
      </c>
      <c r="G464" s="55">
        <v>232.8</v>
      </c>
    </row>
    <row r="465" spans="1:7" s="7" customFormat="1">
      <c r="A465" s="179"/>
      <c r="B465" s="145">
        <v>234</v>
      </c>
      <c r="C465" s="146">
        <v>0</v>
      </c>
      <c r="D465" s="55">
        <v>197.05</v>
      </c>
      <c r="E465" s="55">
        <v>212.7</v>
      </c>
      <c r="F465" s="55">
        <v>219.9</v>
      </c>
      <c r="G465" s="55">
        <v>233.8</v>
      </c>
    </row>
    <row r="466" spans="1:7" s="7" customFormat="1">
      <c r="A466" s="179"/>
      <c r="B466" s="145">
        <v>235</v>
      </c>
      <c r="C466" s="146">
        <v>0</v>
      </c>
      <c r="D466" s="55">
        <v>197.98</v>
      </c>
      <c r="E466" s="55">
        <v>213.7</v>
      </c>
      <c r="F466" s="55">
        <v>220.9</v>
      </c>
      <c r="G466" s="55">
        <v>234.85</v>
      </c>
    </row>
    <row r="467" spans="1:7" s="7" customFormat="1">
      <c r="A467" s="179"/>
      <c r="B467" s="145">
        <v>236</v>
      </c>
      <c r="C467" s="146">
        <v>0</v>
      </c>
      <c r="D467" s="55">
        <v>198.91</v>
      </c>
      <c r="E467" s="55">
        <v>214.7</v>
      </c>
      <c r="F467" s="55">
        <v>221.9</v>
      </c>
      <c r="G467" s="55">
        <v>235.9</v>
      </c>
    </row>
    <row r="468" spans="1:7" s="7" customFormat="1">
      <c r="A468" s="179"/>
      <c r="B468" s="145">
        <v>237</v>
      </c>
      <c r="C468" s="146">
        <v>0</v>
      </c>
      <c r="D468" s="55">
        <v>199.84</v>
      </c>
      <c r="E468" s="55">
        <v>215.65</v>
      </c>
      <c r="F468" s="55">
        <v>222.9</v>
      </c>
      <c r="G468" s="55">
        <v>236.95</v>
      </c>
    </row>
    <row r="469" spans="1:7" s="7" customFormat="1">
      <c r="A469" s="179"/>
      <c r="B469" s="145">
        <v>238</v>
      </c>
      <c r="C469" s="146">
        <v>0</v>
      </c>
      <c r="D469" s="55">
        <v>200.77</v>
      </c>
      <c r="E469" s="55">
        <v>216.6</v>
      </c>
      <c r="F469" s="55">
        <v>223.9</v>
      </c>
      <c r="G469" s="55">
        <v>238</v>
      </c>
    </row>
    <row r="470" spans="1:7" s="7" customFormat="1">
      <c r="A470" s="179"/>
      <c r="B470" s="145">
        <v>239</v>
      </c>
      <c r="C470" s="146">
        <v>0</v>
      </c>
      <c r="D470" s="55">
        <v>201.69499999999999</v>
      </c>
      <c r="E470" s="55">
        <v>217.6</v>
      </c>
      <c r="F470" s="55">
        <v>224.9</v>
      </c>
      <c r="G470" s="55">
        <v>239.05</v>
      </c>
    </row>
    <row r="471" spans="1:7" s="7" customFormat="1">
      <c r="A471" s="179"/>
      <c r="B471" s="145">
        <v>240</v>
      </c>
      <c r="C471" s="146">
        <v>0</v>
      </c>
      <c r="D471" s="55">
        <v>202.62</v>
      </c>
      <c r="E471" s="55">
        <v>218.6</v>
      </c>
      <c r="F471" s="55">
        <v>225.9</v>
      </c>
      <c r="G471" s="55">
        <v>240.1</v>
      </c>
    </row>
    <row r="472" spans="1:7" s="7" customFormat="1">
      <c r="A472" s="179"/>
      <c r="B472" s="145">
        <v>241</v>
      </c>
      <c r="C472" s="146">
        <v>0</v>
      </c>
      <c r="D472" s="55">
        <v>203.55</v>
      </c>
      <c r="E472" s="55">
        <v>219.55</v>
      </c>
      <c r="F472" s="55">
        <v>226.9</v>
      </c>
      <c r="G472" s="55">
        <v>241.15</v>
      </c>
    </row>
    <row r="473" spans="1:7" s="7" customFormat="1">
      <c r="A473" s="179"/>
      <c r="B473" s="145">
        <v>242</v>
      </c>
      <c r="C473" s="146">
        <v>0</v>
      </c>
      <c r="D473" s="55">
        <v>204.48</v>
      </c>
      <c r="E473" s="55">
        <v>220.5</v>
      </c>
      <c r="F473" s="55">
        <v>227.9</v>
      </c>
      <c r="G473" s="55">
        <v>242.2</v>
      </c>
    </row>
    <row r="474" spans="1:7" s="7" customFormat="1">
      <c r="A474" s="179"/>
      <c r="B474" s="145">
        <v>243</v>
      </c>
      <c r="C474" s="146">
        <v>0</v>
      </c>
      <c r="D474" s="55">
        <v>205.41</v>
      </c>
      <c r="E474" s="55">
        <v>221.5</v>
      </c>
      <c r="F474" s="55">
        <v>228.9</v>
      </c>
      <c r="G474" s="55">
        <v>243.25</v>
      </c>
    </row>
    <row r="475" spans="1:7" s="7" customFormat="1">
      <c r="A475" s="179"/>
      <c r="B475" s="145">
        <v>244</v>
      </c>
      <c r="C475" s="146">
        <v>0</v>
      </c>
      <c r="D475" s="55">
        <v>206.34</v>
      </c>
      <c r="E475" s="55">
        <v>222.5</v>
      </c>
      <c r="F475" s="55">
        <v>229.9</v>
      </c>
      <c r="G475" s="55">
        <v>244.3</v>
      </c>
    </row>
    <row r="476" spans="1:7" s="7" customFormat="1">
      <c r="A476" s="179"/>
      <c r="B476" s="145">
        <v>245</v>
      </c>
      <c r="C476" s="146">
        <v>0</v>
      </c>
      <c r="D476" s="55">
        <v>207.27</v>
      </c>
      <c r="E476" s="55">
        <v>223.45</v>
      </c>
      <c r="F476" s="55">
        <v>230.85</v>
      </c>
      <c r="G476" s="55">
        <v>245.3</v>
      </c>
    </row>
    <row r="477" spans="1:7" s="7" customFormat="1">
      <c r="A477" s="179"/>
      <c r="B477" s="145">
        <v>246</v>
      </c>
      <c r="C477" s="146">
        <v>0</v>
      </c>
      <c r="D477" s="55">
        <v>208.2</v>
      </c>
      <c r="E477" s="55">
        <v>224.4</v>
      </c>
      <c r="F477" s="55">
        <v>231.8</v>
      </c>
      <c r="G477" s="55">
        <v>246.3</v>
      </c>
    </row>
    <row r="478" spans="1:7" s="7" customFormat="1">
      <c r="A478" s="179"/>
      <c r="B478" s="145">
        <v>247</v>
      </c>
      <c r="C478" s="146">
        <v>0</v>
      </c>
      <c r="D478" s="55">
        <v>209.13</v>
      </c>
      <c r="E478" s="55">
        <v>225.35</v>
      </c>
      <c r="F478" s="55">
        <v>232.85</v>
      </c>
      <c r="G478" s="55">
        <v>247.35</v>
      </c>
    </row>
    <row r="479" spans="1:7" s="7" customFormat="1">
      <c r="A479" s="179"/>
      <c r="B479" s="145">
        <v>248</v>
      </c>
      <c r="C479" s="146">
        <v>0</v>
      </c>
      <c r="D479" s="55">
        <v>210.06</v>
      </c>
      <c r="E479" s="55">
        <v>226.3</v>
      </c>
      <c r="F479" s="55">
        <v>233.9</v>
      </c>
      <c r="G479" s="55">
        <v>248.4</v>
      </c>
    </row>
    <row r="480" spans="1:7" s="7" customFormat="1">
      <c r="A480" s="179"/>
      <c r="B480" s="145">
        <v>249</v>
      </c>
      <c r="C480" s="146">
        <v>0</v>
      </c>
      <c r="D480" s="55">
        <v>210.99</v>
      </c>
      <c r="E480" s="55">
        <v>227.3</v>
      </c>
      <c r="F480" s="55">
        <v>234.85</v>
      </c>
      <c r="G480" s="55">
        <v>249.45</v>
      </c>
    </row>
    <row r="481" spans="1:7" s="7" customFormat="1">
      <c r="A481" s="179"/>
      <c r="B481" s="145">
        <v>250</v>
      </c>
      <c r="C481" s="146">
        <v>0</v>
      </c>
      <c r="D481" s="55">
        <v>211.92</v>
      </c>
      <c r="E481" s="55">
        <v>228.3</v>
      </c>
      <c r="F481" s="55">
        <v>235.8</v>
      </c>
      <c r="G481" s="55">
        <v>250.5</v>
      </c>
    </row>
    <row r="482" spans="1:7" s="7" customFormat="1">
      <c r="A482" s="179"/>
      <c r="B482" s="145">
        <v>255</v>
      </c>
      <c r="C482" s="146">
        <v>0</v>
      </c>
      <c r="D482" s="55">
        <v>216.59299999999999</v>
      </c>
      <c r="E482" s="55">
        <v>233.18300000000002</v>
      </c>
      <c r="F482" s="55">
        <v>240.791</v>
      </c>
      <c r="G482" s="55">
        <v>255.71199999999999</v>
      </c>
    </row>
    <row r="483" spans="1:7" s="7" customFormat="1">
      <c r="A483" s="179"/>
      <c r="B483" s="145">
        <v>260</v>
      </c>
      <c r="C483" s="146">
        <v>0</v>
      </c>
      <c r="D483" s="55">
        <v>221.26599999999999</v>
      </c>
      <c r="E483" s="55">
        <v>238.06600000000003</v>
      </c>
      <c r="F483" s="55">
        <v>245.78199999999998</v>
      </c>
      <c r="G483" s="55">
        <v>260.92399999999998</v>
      </c>
    </row>
    <row r="484" spans="1:7" s="7" customFormat="1">
      <c r="A484" s="179"/>
      <c r="B484" s="145">
        <v>265</v>
      </c>
      <c r="C484" s="146">
        <v>0</v>
      </c>
      <c r="D484" s="55">
        <v>225.93899999999999</v>
      </c>
      <c r="E484" s="55">
        <v>242.94900000000004</v>
      </c>
      <c r="F484" s="55">
        <v>250.77299999999997</v>
      </c>
      <c r="G484" s="55">
        <v>266.13599999999997</v>
      </c>
    </row>
    <row r="485" spans="1:7" s="7" customFormat="1">
      <c r="A485" s="179"/>
      <c r="B485" s="145">
        <v>270</v>
      </c>
      <c r="C485" s="146">
        <v>0</v>
      </c>
      <c r="D485" s="55">
        <v>230.61199999999999</v>
      </c>
      <c r="E485" s="55">
        <v>247.83200000000005</v>
      </c>
      <c r="F485" s="55">
        <v>255.76399999999995</v>
      </c>
      <c r="G485" s="55">
        <v>271.34799999999996</v>
      </c>
    </row>
    <row r="486" spans="1:7" s="7" customFormat="1">
      <c r="A486" s="179"/>
      <c r="B486" s="145">
        <v>275</v>
      </c>
      <c r="C486" s="146">
        <v>0</v>
      </c>
      <c r="D486" s="55">
        <v>235.285</v>
      </c>
      <c r="E486" s="55">
        <v>252.715</v>
      </c>
      <c r="F486" s="55">
        <v>260.755</v>
      </c>
      <c r="G486" s="55">
        <v>276.56</v>
      </c>
    </row>
    <row r="487" spans="1:7" s="7" customFormat="1">
      <c r="A487" s="179"/>
      <c r="B487" s="145">
        <v>280</v>
      </c>
      <c r="C487" s="146">
        <v>0</v>
      </c>
      <c r="D487" s="55">
        <v>239.958</v>
      </c>
      <c r="E487" s="55">
        <v>257.59800000000007</v>
      </c>
      <c r="F487" s="55">
        <v>265.74599999999992</v>
      </c>
      <c r="G487" s="55">
        <v>281.77199999999993</v>
      </c>
    </row>
    <row r="488" spans="1:7" s="7" customFormat="1">
      <c r="A488" s="179"/>
      <c r="B488" s="145">
        <v>285</v>
      </c>
      <c r="C488" s="146">
        <v>0</v>
      </c>
      <c r="D488" s="55">
        <v>244.631</v>
      </c>
      <c r="E488" s="55">
        <v>262.48100000000005</v>
      </c>
      <c r="F488" s="55">
        <v>270.73699999999991</v>
      </c>
      <c r="G488" s="55">
        <v>286.98399999999992</v>
      </c>
    </row>
    <row r="489" spans="1:7" s="7" customFormat="1">
      <c r="A489" s="179"/>
      <c r="B489" s="145">
        <v>290</v>
      </c>
      <c r="C489" s="146">
        <v>0</v>
      </c>
      <c r="D489" s="55">
        <v>249.304</v>
      </c>
      <c r="E489" s="55">
        <v>267.36400000000003</v>
      </c>
      <c r="F489" s="55">
        <v>275.72799999999989</v>
      </c>
      <c r="G489" s="55">
        <v>292.19599999999991</v>
      </c>
    </row>
    <row r="490" spans="1:7" s="7" customFormat="1">
      <c r="A490" s="179"/>
      <c r="B490" s="145">
        <v>295</v>
      </c>
      <c r="C490" s="146">
        <v>0</v>
      </c>
      <c r="D490" s="55">
        <v>253.977</v>
      </c>
      <c r="E490" s="55">
        <v>272.24700000000001</v>
      </c>
      <c r="F490" s="55">
        <v>280.71899999999988</v>
      </c>
      <c r="G490" s="55">
        <v>297.4079999999999</v>
      </c>
    </row>
    <row r="491" spans="1:7" s="7" customFormat="1">
      <c r="A491" s="179"/>
      <c r="B491" s="145">
        <v>300</v>
      </c>
      <c r="C491" s="146">
        <v>0</v>
      </c>
      <c r="D491" s="55">
        <v>258.64999999999998</v>
      </c>
      <c r="E491" s="55">
        <v>277.13</v>
      </c>
      <c r="F491" s="55">
        <v>285.70999999999998</v>
      </c>
      <c r="G491" s="55">
        <v>302.62</v>
      </c>
    </row>
    <row r="492" spans="1:7" s="7" customFormat="1">
      <c r="A492" s="179"/>
      <c r="B492" s="145">
        <v>305</v>
      </c>
      <c r="C492" s="146">
        <v>0</v>
      </c>
      <c r="D492" s="55">
        <v>263.35500000000002</v>
      </c>
      <c r="E492" s="55">
        <v>282.03199999999998</v>
      </c>
      <c r="F492" s="55">
        <v>290.71299999999997</v>
      </c>
      <c r="G492" s="55">
        <v>307.83999999999997</v>
      </c>
    </row>
    <row r="493" spans="1:7" s="7" customFormat="1">
      <c r="A493" s="179"/>
      <c r="B493" s="145">
        <v>310</v>
      </c>
      <c r="C493" s="146">
        <v>0</v>
      </c>
      <c r="D493" s="55">
        <v>268.06</v>
      </c>
      <c r="E493" s="55">
        <v>286.93399999999997</v>
      </c>
      <c r="F493" s="55">
        <v>295.71599999999995</v>
      </c>
      <c r="G493" s="55">
        <v>313.06</v>
      </c>
    </row>
    <row r="494" spans="1:7" s="7" customFormat="1">
      <c r="A494" s="179"/>
      <c r="B494" s="145">
        <v>315</v>
      </c>
      <c r="C494" s="146">
        <v>0</v>
      </c>
      <c r="D494" s="55">
        <v>272.76499999999999</v>
      </c>
      <c r="E494" s="55">
        <v>291.83599999999996</v>
      </c>
      <c r="F494" s="55">
        <v>300.71899999999994</v>
      </c>
      <c r="G494" s="55">
        <v>318.27999999999997</v>
      </c>
    </row>
    <row r="495" spans="1:7" s="7" customFormat="1">
      <c r="A495" s="179"/>
      <c r="B495" s="145">
        <v>320</v>
      </c>
      <c r="C495" s="146">
        <v>0</v>
      </c>
      <c r="D495" s="55">
        <v>277.47000000000003</v>
      </c>
      <c r="E495" s="55">
        <v>296.73799999999994</v>
      </c>
      <c r="F495" s="55">
        <v>305.72199999999992</v>
      </c>
      <c r="G495" s="55">
        <v>323.5</v>
      </c>
    </row>
    <row r="496" spans="1:7" s="7" customFormat="1">
      <c r="A496" s="179"/>
      <c r="B496" s="145">
        <v>325</v>
      </c>
      <c r="C496" s="146">
        <v>0</v>
      </c>
      <c r="D496" s="55">
        <v>282.17500000000001</v>
      </c>
      <c r="E496" s="55">
        <v>301.64</v>
      </c>
      <c r="F496" s="55">
        <v>310.72500000000002</v>
      </c>
      <c r="G496" s="55">
        <v>328.72</v>
      </c>
    </row>
    <row r="497" spans="1:7" s="7" customFormat="1">
      <c r="A497" s="179"/>
      <c r="B497" s="145">
        <v>330</v>
      </c>
      <c r="C497" s="146">
        <v>0</v>
      </c>
      <c r="D497" s="55">
        <v>286.88</v>
      </c>
      <c r="E497" s="55">
        <v>306.54199999999992</v>
      </c>
      <c r="F497" s="55">
        <v>315.72799999999989</v>
      </c>
      <c r="G497" s="55">
        <v>333.94</v>
      </c>
    </row>
    <row r="498" spans="1:7" s="7" customFormat="1">
      <c r="A498" s="179"/>
      <c r="B498" s="145">
        <v>335</v>
      </c>
      <c r="C498" s="146">
        <v>0</v>
      </c>
      <c r="D498" s="55">
        <v>291.58499999999998</v>
      </c>
      <c r="E498" s="55">
        <v>311.4439999999999</v>
      </c>
      <c r="F498" s="55">
        <v>320.73099999999988</v>
      </c>
      <c r="G498" s="55">
        <v>339.16</v>
      </c>
    </row>
    <row r="499" spans="1:7" s="7" customFormat="1">
      <c r="A499" s="179"/>
      <c r="B499" s="145">
        <v>340</v>
      </c>
      <c r="C499" s="146">
        <v>0</v>
      </c>
      <c r="D499" s="55">
        <v>296.29000000000002</v>
      </c>
      <c r="E499" s="55">
        <v>316.34599999999989</v>
      </c>
      <c r="F499" s="55">
        <v>325.73399999999987</v>
      </c>
      <c r="G499" s="55">
        <v>344.38</v>
      </c>
    </row>
    <row r="500" spans="1:7" s="7" customFormat="1">
      <c r="A500" s="179"/>
      <c r="B500" s="145">
        <v>345</v>
      </c>
      <c r="C500" s="146">
        <v>0</v>
      </c>
      <c r="D500" s="55">
        <v>300.995</v>
      </c>
      <c r="E500" s="55">
        <v>321.24799999999988</v>
      </c>
      <c r="F500" s="55">
        <v>330.73699999999985</v>
      </c>
      <c r="G500" s="55">
        <v>349.6</v>
      </c>
    </row>
    <row r="501" spans="1:7" s="7" customFormat="1">
      <c r="A501" s="179"/>
      <c r="B501" s="145">
        <v>350</v>
      </c>
      <c r="C501" s="146">
        <v>0</v>
      </c>
      <c r="D501" s="55">
        <v>305.7</v>
      </c>
      <c r="E501" s="55">
        <v>326.14999999999998</v>
      </c>
      <c r="F501" s="55">
        <v>335.74</v>
      </c>
      <c r="G501" s="55">
        <v>354.82</v>
      </c>
    </row>
    <row r="502" spans="1:7" s="7" customFormat="1">
      <c r="A502" s="179"/>
      <c r="B502" s="145">
        <v>355</v>
      </c>
      <c r="C502" s="146">
        <v>0</v>
      </c>
      <c r="D502" s="55">
        <v>310.42899999999997</v>
      </c>
      <c r="E502" s="55">
        <v>331.06799999999998</v>
      </c>
      <c r="F502" s="55">
        <v>340.755</v>
      </c>
      <c r="G502" s="55">
        <v>360.04599999999999</v>
      </c>
    </row>
    <row r="503" spans="1:7" s="7" customFormat="1">
      <c r="A503" s="179"/>
      <c r="B503" s="145">
        <v>360</v>
      </c>
      <c r="C503" s="146">
        <v>0</v>
      </c>
      <c r="D503" s="55">
        <v>315.15799999999996</v>
      </c>
      <c r="E503" s="55">
        <v>335.98599999999999</v>
      </c>
      <c r="F503" s="55">
        <v>345.77</v>
      </c>
      <c r="G503" s="55">
        <v>365.27199999999999</v>
      </c>
    </row>
    <row r="504" spans="1:7" s="7" customFormat="1">
      <c r="A504" s="179"/>
      <c r="B504" s="145">
        <v>365</v>
      </c>
      <c r="C504" s="146">
        <v>0</v>
      </c>
      <c r="D504" s="55">
        <v>319.88699999999994</v>
      </c>
      <c r="E504" s="55">
        <v>340.904</v>
      </c>
      <c r="F504" s="55">
        <v>350.78500000000003</v>
      </c>
      <c r="G504" s="55">
        <v>370.49799999999999</v>
      </c>
    </row>
    <row r="505" spans="1:7" s="7" customFormat="1">
      <c r="A505" s="179"/>
      <c r="B505" s="145">
        <v>370</v>
      </c>
      <c r="C505" s="146">
        <v>0</v>
      </c>
      <c r="D505" s="55">
        <v>324.61599999999993</v>
      </c>
      <c r="E505" s="55">
        <v>345.822</v>
      </c>
      <c r="F505" s="55">
        <v>355.8</v>
      </c>
      <c r="G505" s="55">
        <v>375.72399999999999</v>
      </c>
    </row>
    <row r="506" spans="1:7" s="7" customFormat="1">
      <c r="A506" s="179"/>
      <c r="B506" s="145">
        <v>375</v>
      </c>
      <c r="C506" s="146">
        <v>0</v>
      </c>
      <c r="D506" s="55">
        <v>329.34500000000003</v>
      </c>
      <c r="E506" s="55">
        <v>350.74</v>
      </c>
      <c r="F506" s="55">
        <v>360.815</v>
      </c>
      <c r="G506" s="55">
        <v>380.95</v>
      </c>
    </row>
    <row r="507" spans="1:7" s="7" customFormat="1">
      <c r="A507" s="179"/>
      <c r="B507" s="145">
        <v>380</v>
      </c>
      <c r="C507" s="146">
        <v>0</v>
      </c>
      <c r="D507" s="55">
        <v>334.0739999999999</v>
      </c>
      <c r="E507" s="55">
        <v>355.65800000000002</v>
      </c>
      <c r="F507" s="55">
        <v>365.83</v>
      </c>
      <c r="G507" s="55">
        <v>386.17599999999999</v>
      </c>
    </row>
    <row r="508" spans="1:7" s="7" customFormat="1">
      <c r="A508" s="179"/>
      <c r="B508" s="145">
        <v>385</v>
      </c>
      <c r="C508" s="146">
        <v>0</v>
      </c>
      <c r="D508" s="55">
        <v>338.80299999999988</v>
      </c>
      <c r="E508" s="55">
        <v>360.57600000000002</v>
      </c>
      <c r="F508" s="55">
        <v>370.84500000000003</v>
      </c>
      <c r="G508" s="55">
        <v>391.40199999999999</v>
      </c>
    </row>
    <row r="509" spans="1:7" s="7" customFormat="1">
      <c r="A509" s="179"/>
      <c r="B509" s="145">
        <v>390</v>
      </c>
      <c r="C509" s="146">
        <v>0</v>
      </c>
      <c r="D509" s="55">
        <v>343.53199999999987</v>
      </c>
      <c r="E509" s="55">
        <v>365.49400000000003</v>
      </c>
      <c r="F509" s="55">
        <v>375.86</v>
      </c>
      <c r="G509" s="55">
        <v>396.62799999999999</v>
      </c>
    </row>
    <row r="510" spans="1:7" s="7" customFormat="1">
      <c r="A510" s="179"/>
      <c r="B510" s="145">
        <v>395</v>
      </c>
      <c r="C510" s="146">
        <v>0</v>
      </c>
      <c r="D510" s="55">
        <v>348.26099999999985</v>
      </c>
      <c r="E510" s="55">
        <v>370.41200000000003</v>
      </c>
      <c r="F510" s="55">
        <v>380.875</v>
      </c>
      <c r="G510" s="55">
        <v>401.85399999999998</v>
      </c>
    </row>
    <row r="511" spans="1:7" s="7" customFormat="1">
      <c r="A511" s="179"/>
      <c r="B511" s="145">
        <v>400</v>
      </c>
      <c r="C511" s="146">
        <v>0</v>
      </c>
      <c r="D511" s="55">
        <v>352.99</v>
      </c>
      <c r="E511" s="55">
        <v>375.33</v>
      </c>
      <c r="F511" s="55">
        <v>385.89</v>
      </c>
      <c r="G511" s="55">
        <v>407.08</v>
      </c>
    </row>
    <row r="512" spans="1:7" s="7" customFormat="1">
      <c r="A512" s="179"/>
      <c r="B512" s="145">
        <v>405</v>
      </c>
      <c r="C512" s="146">
        <v>0</v>
      </c>
      <c r="D512" s="55">
        <v>357.74</v>
      </c>
      <c r="E512" s="55">
        <v>380.26</v>
      </c>
      <c r="F512" s="55">
        <v>390.91399999999999</v>
      </c>
      <c r="G512" s="55">
        <v>412.31200000000001</v>
      </c>
    </row>
    <row r="513" spans="1:7" s="7" customFormat="1">
      <c r="A513" s="179"/>
      <c r="B513" s="145">
        <v>410</v>
      </c>
      <c r="C513" s="146">
        <v>0</v>
      </c>
      <c r="D513" s="55">
        <v>362.49</v>
      </c>
      <c r="E513" s="55">
        <v>385.19</v>
      </c>
      <c r="F513" s="55">
        <v>395.93799999999999</v>
      </c>
      <c r="G513" s="55">
        <v>417.54399999999998</v>
      </c>
    </row>
    <row r="514" spans="1:7" s="7" customFormat="1">
      <c r="A514" s="179"/>
      <c r="B514" s="145">
        <v>415</v>
      </c>
      <c r="C514" s="146">
        <v>0</v>
      </c>
      <c r="D514" s="55">
        <v>367.24</v>
      </c>
      <c r="E514" s="55">
        <v>390.12</v>
      </c>
      <c r="F514" s="55">
        <v>400.96199999999999</v>
      </c>
      <c r="G514" s="55">
        <v>422.77599999999995</v>
      </c>
    </row>
    <row r="515" spans="1:7" s="7" customFormat="1">
      <c r="A515" s="179"/>
      <c r="B515" s="145">
        <v>420</v>
      </c>
      <c r="C515" s="146">
        <v>0</v>
      </c>
      <c r="D515" s="55">
        <v>371.99</v>
      </c>
      <c r="E515" s="55">
        <v>395.05</v>
      </c>
      <c r="F515" s="55">
        <v>405.98599999999999</v>
      </c>
      <c r="G515" s="55">
        <v>428.00799999999992</v>
      </c>
    </row>
    <row r="516" spans="1:7" s="7" customFormat="1">
      <c r="A516" s="179"/>
      <c r="B516" s="145">
        <v>425</v>
      </c>
      <c r="C516" s="146">
        <v>0</v>
      </c>
      <c r="D516" s="55">
        <v>376.74</v>
      </c>
      <c r="E516" s="55">
        <v>399.98</v>
      </c>
      <c r="F516" s="55">
        <v>411.01</v>
      </c>
      <c r="G516" s="55">
        <v>433.24</v>
      </c>
    </row>
    <row r="517" spans="1:7" s="7" customFormat="1">
      <c r="A517" s="179"/>
      <c r="B517" s="145">
        <v>430</v>
      </c>
      <c r="C517" s="146">
        <v>0</v>
      </c>
      <c r="D517" s="55">
        <v>381.49</v>
      </c>
      <c r="E517" s="55">
        <v>404.91</v>
      </c>
      <c r="F517" s="55">
        <v>416.03399999999999</v>
      </c>
      <c r="G517" s="55">
        <v>438.47199999999987</v>
      </c>
    </row>
    <row r="518" spans="1:7" s="7" customFormat="1">
      <c r="A518" s="179"/>
      <c r="B518" s="145">
        <v>435</v>
      </c>
      <c r="C518" s="146">
        <v>0</v>
      </c>
      <c r="D518" s="55">
        <v>386.24</v>
      </c>
      <c r="E518" s="55">
        <v>409.84</v>
      </c>
      <c r="F518" s="55">
        <v>421.05799999999999</v>
      </c>
      <c r="G518" s="55">
        <v>443.70399999999984</v>
      </c>
    </row>
    <row r="519" spans="1:7" s="7" customFormat="1">
      <c r="A519" s="179"/>
      <c r="B519" s="145">
        <v>440</v>
      </c>
      <c r="C519" s="146">
        <v>0</v>
      </c>
      <c r="D519" s="55">
        <v>390.99</v>
      </c>
      <c r="E519" s="55">
        <v>414.77</v>
      </c>
      <c r="F519" s="55">
        <v>426.08199999999999</v>
      </c>
      <c r="G519" s="55">
        <v>448.93599999999981</v>
      </c>
    </row>
    <row r="520" spans="1:7" s="7" customFormat="1">
      <c r="A520" s="179"/>
      <c r="B520" s="145">
        <v>445</v>
      </c>
      <c r="C520" s="146">
        <v>0</v>
      </c>
      <c r="D520" s="55">
        <v>395.74</v>
      </c>
      <c r="E520" s="55">
        <v>419.7</v>
      </c>
      <c r="F520" s="55">
        <v>431.10599999999999</v>
      </c>
      <c r="G520" s="55">
        <v>454.16799999999978</v>
      </c>
    </row>
    <row r="521" spans="1:7" s="7" customFormat="1">
      <c r="A521" s="179"/>
      <c r="B521" s="145">
        <v>450</v>
      </c>
      <c r="C521" s="146">
        <v>0</v>
      </c>
      <c r="D521" s="55">
        <v>400.49</v>
      </c>
      <c r="E521" s="55">
        <v>424.63</v>
      </c>
      <c r="F521" s="55">
        <v>436.13</v>
      </c>
      <c r="G521" s="55">
        <v>459.4</v>
      </c>
    </row>
    <row r="522" spans="1:7" s="7" customFormat="1">
      <c r="A522" s="179"/>
      <c r="B522" s="145">
        <v>455</v>
      </c>
      <c r="C522" s="146">
        <v>0</v>
      </c>
      <c r="D522" s="55">
        <v>405.25700000000001</v>
      </c>
      <c r="E522" s="55">
        <v>429.57100000000003</v>
      </c>
      <c r="F522" s="55">
        <v>441.161</v>
      </c>
      <c r="G522" s="55">
        <v>464.63499999999999</v>
      </c>
    </row>
    <row r="523" spans="1:7" s="7" customFormat="1">
      <c r="A523" s="179"/>
      <c r="B523" s="145">
        <v>460</v>
      </c>
      <c r="C523" s="146">
        <v>0</v>
      </c>
      <c r="D523" s="55">
        <v>410.024</v>
      </c>
      <c r="E523" s="55">
        <v>434.51200000000006</v>
      </c>
      <c r="F523" s="55">
        <v>446.19200000000001</v>
      </c>
      <c r="G523" s="55">
        <v>469.87</v>
      </c>
    </row>
    <row r="524" spans="1:7" s="7" customFormat="1">
      <c r="A524" s="179"/>
      <c r="B524" s="145">
        <v>465</v>
      </c>
      <c r="C524" s="146">
        <v>0</v>
      </c>
      <c r="D524" s="55">
        <v>414.791</v>
      </c>
      <c r="E524" s="55">
        <v>439.45300000000009</v>
      </c>
      <c r="F524" s="55">
        <v>451.22300000000001</v>
      </c>
      <c r="G524" s="55">
        <v>475.10500000000002</v>
      </c>
    </row>
    <row r="525" spans="1:7" s="7" customFormat="1">
      <c r="A525" s="179"/>
      <c r="B525" s="145">
        <v>470</v>
      </c>
      <c r="C525" s="146">
        <v>0</v>
      </c>
      <c r="D525" s="55">
        <v>419.55799999999999</v>
      </c>
      <c r="E525" s="55">
        <v>444.39400000000012</v>
      </c>
      <c r="F525" s="55">
        <v>456.25400000000002</v>
      </c>
      <c r="G525" s="55">
        <v>480.34</v>
      </c>
    </row>
    <row r="526" spans="1:7" s="7" customFormat="1">
      <c r="A526" s="179"/>
      <c r="B526" s="145">
        <v>475</v>
      </c>
      <c r="C526" s="146">
        <v>0</v>
      </c>
      <c r="D526" s="55">
        <v>424.32499999999999</v>
      </c>
      <c r="E526" s="55">
        <v>449.33499999999998</v>
      </c>
      <c r="F526" s="55">
        <v>461.28500000000003</v>
      </c>
      <c r="G526" s="55">
        <v>485.57499999999999</v>
      </c>
    </row>
    <row r="527" spans="1:7" s="7" customFormat="1">
      <c r="A527" s="179"/>
      <c r="B527" s="145">
        <v>480</v>
      </c>
      <c r="C527" s="146">
        <v>0</v>
      </c>
      <c r="D527" s="55">
        <v>429.09199999999998</v>
      </c>
      <c r="E527" s="55">
        <v>454.27600000000018</v>
      </c>
      <c r="F527" s="55">
        <v>466.31600000000003</v>
      </c>
      <c r="G527" s="55">
        <v>490.81</v>
      </c>
    </row>
    <row r="528" spans="1:7" s="7" customFormat="1">
      <c r="A528" s="179"/>
      <c r="B528" s="145">
        <v>485</v>
      </c>
      <c r="C528" s="146">
        <v>0</v>
      </c>
      <c r="D528" s="55">
        <v>433.85899999999998</v>
      </c>
      <c r="E528" s="55">
        <v>459.21700000000021</v>
      </c>
      <c r="F528" s="55">
        <v>471.34700000000004</v>
      </c>
      <c r="G528" s="55">
        <v>496.04500000000002</v>
      </c>
    </row>
    <row r="529" spans="1:7" s="7" customFormat="1">
      <c r="A529" s="179"/>
      <c r="B529" s="145">
        <v>490</v>
      </c>
      <c r="C529" s="146">
        <v>0</v>
      </c>
      <c r="D529" s="55">
        <v>438.62599999999998</v>
      </c>
      <c r="E529" s="55">
        <v>464.15800000000024</v>
      </c>
      <c r="F529" s="55">
        <v>476.37800000000004</v>
      </c>
      <c r="G529" s="55">
        <v>501.28</v>
      </c>
    </row>
    <row r="530" spans="1:7" s="7" customFormat="1">
      <c r="A530" s="179"/>
      <c r="B530" s="145">
        <v>495</v>
      </c>
      <c r="C530" s="146">
        <v>0</v>
      </c>
      <c r="D530" s="55">
        <v>443.39299999999997</v>
      </c>
      <c r="E530" s="55">
        <v>469.09900000000027</v>
      </c>
      <c r="F530" s="55">
        <v>481.40900000000005</v>
      </c>
      <c r="G530" s="55">
        <v>506.51499999999999</v>
      </c>
    </row>
    <row r="531" spans="1:7" s="7" customFormat="1">
      <c r="A531" s="179"/>
      <c r="B531" s="145">
        <v>500</v>
      </c>
      <c r="C531" s="146">
        <v>0</v>
      </c>
      <c r="D531" s="55">
        <v>448.16</v>
      </c>
      <c r="E531" s="55">
        <v>474.04</v>
      </c>
      <c r="F531" s="55">
        <v>486.44</v>
      </c>
      <c r="G531" s="55">
        <v>511.75</v>
      </c>
    </row>
    <row r="532" spans="1:7" s="7" customFormat="1">
      <c r="A532" s="179"/>
      <c r="B532" s="145">
        <v>510</v>
      </c>
      <c r="C532" s="146">
        <v>0</v>
      </c>
      <c r="D532" s="55">
        <v>457.73400000000004</v>
      </c>
      <c r="E532" s="55">
        <v>483.94400000000002</v>
      </c>
      <c r="F532" s="55">
        <v>496.52</v>
      </c>
      <c r="G532" s="55">
        <v>522.23</v>
      </c>
    </row>
    <row r="533" spans="1:7" s="7" customFormat="1">
      <c r="A533" s="179"/>
      <c r="B533" s="145">
        <v>520</v>
      </c>
      <c r="C533" s="146">
        <v>0</v>
      </c>
      <c r="D533" s="55">
        <v>467.30800000000005</v>
      </c>
      <c r="E533" s="55">
        <v>493.84800000000001</v>
      </c>
      <c r="F533" s="55">
        <v>506.6</v>
      </c>
      <c r="G533" s="55">
        <v>532.71</v>
      </c>
    </row>
    <row r="534" spans="1:7" s="7" customFormat="1">
      <c r="A534" s="179"/>
      <c r="B534" s="145">
        <v>530</v>
      </c>
      <c r="C534" s="146">
        <v>0</v>
      </c>
      <c r="D534" s="55">
        <v>476.88200000000006</v>
      </c>
      <c r="E534" s="55">
        <v>503.75200000000001</v>
      </c>
      <c r="F534" s="55">
        <v>516.67999999999995</v>
      </c>
      <c r="G534" s="55">
        <v>543.19000000000005</v>
      </c>
    </row>
    <row r="535" spans="1:7" s="7" customFormat="1">
      <c r="A535" s="179"/>
      <c r="B535" s="145">
        <v>540</v>
      </c>
      <c r="C535" s="146">
        <v>0</v>
      </c>
      <c r="D535" s="55">
        <v>486.45600000000007</v>
      </c>
      <c r="E535" s="55">
        <v>513.65600000000006</v>
      </c>
      <c r="F535" s="55">
        <v>526.76</v>
      </c>
      <c r="G535" s="55">
        <v>553.66999999999996</v>
      </c>
    </row>
    <row r="536" spans="1:7" s="7" customFormat="1">
      <c r="A536" s="179"/>
      <c r="B536" s="145">
        <v>550</v>
      </c>
      <c r="C536" s="146">
        <v>0</v>
      </c>
      <c r="D536" s="55">
        <v>496.03</v>
      </c>
      <c r="E536" s="55">
        <v>523.55999999999995</v>
      </c>
      <c r="F536" s="55">
        <v>536.84</v>
      </c>
      <c r="G536" s="55">
        <v>564.15</v>
      </c>
    </row>
    <row r="537" spans="1:7" s="7" customFormat="1">
      <c r="A537" s="179"/>
      <c r="B537" s="145">
        <v>560</v>
      </c>
      <c r="C537" s="146">
        <v>0</v>
      </c>
      <c r="D537" s="55">
        <v>505.6040000000001</v>
      </c>
      <c r="E537" s="55">
        <v>533.46400000000006</v>
      </c>
      <c r="F537" s="55">
        <v>546.91999999999996</v>
      </c>
      <c r="G537" s="55">
        <v>574.63</v>
      </c>
    </row>
    <row r="538" spans="1:7" s="7" customFormat="1">
      <c r="A538" s="179"/>
      <c r="B538" s="145">
        <v>570</v>
      </c>
      <c r="C538" s="146">
        <v>0</v>
      </c>
      <c r="D538" s="55">
        <v>515.17800000000011</v>
      </c>
      <c r="E538" s="55">
        <v>543.36800000000005</v>
      </c>
      <c r="F538" s="55">
        <v>557</v>
      </c>
      <c r="G538" s="55">
        <v>585.11</v>
      </c>
    </row>
    <row r="539" spans="1:7" s="7" customFormat="1">
      <c r="A539" s="179"/>
      <c r="B539" s="145">
        <v>580</v>
      </c>
      <c r="C539" s="146">
        <v>0</v>
      </c>
      <c r="D539" s="55">
        <v>524.75200000000007</v>
      </c>
      <c r="E539" s="55">
        <v>553.27200000000005</v>
      </c>
      <c r="F539" s="55">
        <v>567.08000000000004</v>
      </c>
      <c r="G539" s="55">
        <v>595.59</v>
      </c>
    </row>
    <row r="540" spans="1:7" s="7" customFormat="1">
      <c r="A540" s="179"/>
      <c r="B540" s="145">
        <v>590</v>
      </c>
      <c r="C540" s="146">
        <v>0</v>
      </c>
      <c r="D540" s="55">
        <v>534.32600000000002</v>
      </c>
      <c r="E540" s="55">
        <v>563.17600000000004</v>
      </c>
      <c r="F540" s="55">
        <v>577.16</v>
      </c>
      <c r="G540" s="55">
        <v>606.07000000000005</v>
      </c>
    </row>
    <row r="541" spans="1:7" s="7" customFormat="1">
      <c r="A541" s="179"/>
      <c r="B541" s="145">
        <v>600</v>
      </c>
      <c r="C541" s="146">
        <v>0</v>
      </c>
      <c r="D541" s="55">
        <v>543.9</v>
      </c>
      <c r="E541" s="55">
        <v>573.08000000000004</v>
      </c>
      <c r="F541" s="55">
        <v>587.24</v>
      </c>
      <c r="G541" s="55">
        <v>616.54999999999995</v>
      </c>
    </row>
    <row r="542" spans="1:7" s="7" customFormat="1">
      <c r="A542" s="179"/>
      <c r="B542" s="145">
        <v>610</v>
      </c>
      <c r="C542" s="146">
        <v>0</v>
      </c>
      <c r="D542" s="55">
        <v>553.51699999999994</v>
      </c>
      <c r="E542" s="55">
        <v>583.00800000000004</v>
      </c>
      <c r="F542" s="55">
        <v>597.33799999999997</v>
      </c>
      <c r="G542" s="55">
        <v>627.03800000000001</v>
      </c>
    </row>
    <row r="543" spans="1:7" s="7" customFormat="1">
      <c r="A543" s="179"/>
      <c r="B543" s="145">
        <v>620</v>
      </c>
      <c r="C543" s="146">
        <v>0</v>
      </c>
      <c r="D543" s="55">
        <v>563.1339999999999</v>
      </c>
      <c r="E543" s="55">
        <v>592.93600000000004</v>
      </c>
      <c r="F543" s="55">
        <v>607.43599999999992</v>
      </c>
      <c r="G543" s="55">
        <v>637.52600000000007</v>
      </c>
    </row>
    <row r="544" spans="1:7" s="7" customFormat="1">
      <c r="A544" s="179"/>
      <c r="B544" s="145">
        <v>630</v>
      </c>
      <c r="C544" s="146">
        <v>0</v>
      </c>
      <c r="D544" s="55">
        <v>572.75099999999986</v>
      </c>
      <c r="E544" s="55">
        <v>602.86400000000003</v>
      </c>
      <c r="F544" s="55">
        <v>617.53399999999988</v>
      </c>
      <c r="G544" s="55">
        <v>648.01400000000012</v>
      </c>
    </row>
    <row r="545" spans="1:7" s="7" customFormat="1">
      <c r="A545" s="179"/>
      <c r="B545" s="145">
        <v>640</v>
      </c>
      <c r="C545" s="146">
        <v>0</v>
      </c>
      <c r="D545" s="55">
        <v>582.36799999999982</v>
      </c>
      <c r="E545" s="55">
        <v>612.79200000000003</v>
      </c>
      <c r="F545" s="55">
        <v>627.63199999999983</v>
      </c>
      <c r="G545" s="55">
        <v>658.50200000000018</v>
      </c>
    </row>
    <row r="546" spans="1:7" s="7" customFormat="1">
      <c r="A546" s="179"/>
      <c r="B546" s="145">
        <v>650</v>
      </c>
      <c r="C546" s="146">
        <v>0</v>
      </c>
      <c r="D546" s="55">
        <v>591.98500000000001</v>
      </c>
      <c r="E546" s="55">
        <v>622.72</v>
      </c>
      <c r="F546" s="55">
        <v>637.73</v>
      </c>
      <c r="G546" s="55">
        <v>668.99</v>
      </c>
    </row>
    <row r="547" spans="1:7" s="7" customFormat="1">
      <c r="A547" s="179"/>
      <c r="B547" s="145">
        <v>660</v>
      </c>
      <c r="C547" s="146">
        <v>0</v>
      </c>
      <c r="D547" s="55">
        <v>601.60199999999975</v>
      </c>
      <c r="E547" s="55">
        <v>632.64800000000002</v>
      </c>
      <c r="F547" s="55">
        <v>647.82799999999975</v>
      </c>
      <c r="G547" s="55">
        <v>679.47800000000029</v>
      </c>
    </row>
    <row r="548" spans="1:7" s="7" customFormat="1">
      <c r="A548" s="179"/>
      <c r="B548" s="145">
        <v>670</v>
      </c>
      <c r="C548" s="146">
        <v>0</v>
      </c>
      <c r="D548" s="55">
        <v>611.21899999999971</v>
      </c>
      <c r="E548" s="55">
        <v>642.57600000000002</v>
      </c>
      <c r="F548" s="55">
        <v>657.9259999999997</v>
      </c>
      <c r="G548" s="55">
        <v>689.96600000000035</v>
      </c>
    </row>
    <row r="549" spans="1:7" s="7" customFormat="1">
      <c r="A549" s="179"/>
      <c r="B549" s="145">
        <v>680</v>
      </c>
      <c r="C549" s="146">
        <v>0</v>
      </c>
      <c r="D549" s="55">
        <v>620.83599999999967</v>
      </c>
      <c r="E549" s="55">
        <v>652.50400000000002</v>
      </c>
      <c r="F549" s="55">
        <v>668.02399999999966</v>
      </c>
      <c r="G549" s="55">
        <v>700.45400000000041</v>
      </c>
    </row>
    <row r="550" spans="1:7" s="7" customFormat="1">
      <c r="A550" s="179"/>
      <c r="B550" s="145">
        <v>690</v>
      </c>
      <c r="C550" s="146">
        <v>0</v>
      </c>
      <c r="D550" s="55">
        <v>630.45299999999963</v>
      </c>
      <c r="E550" s="55">
        <v>662.43200000000002</v>
      </c>
      <c r="F550" s="55">
        <v>678.12199999999962</v>
      </c>
      <c r="G550" s="55">
        <v>710.94200000000046</v>
      </c>
    </row>
    <row r="551" spans="1:7" s="7" customFormat="1">
      <c r="A551" s="179"/>
      <c r="B551" s="145">
        <v>700</v>
      </c>
      <c r="C551" s="146">
        <v>0</v>
      </c>
      <c r="D551" s="55">
        <v>640.07000000000005</v>
      </c>
      <c r="E551" s="55">
        <v>672.36</v>
      </c>
      <c r="F551" s="55">
        <v>688.22</v>
      </c>
      <c r="G551" s="55">
        <v>721.43</v>
      </c>
    </row>
    <row r="552" spans="1:7" s="7" customFormat="1">
      <c r="A552" s="179"/>
      <c r="B552" s="145">
        <v>710</v>
      </c>
      <c r="C552" s="146">
        <v>0</v>
      </c>
      <c r="D552" s="55">
        <v>649.72</v>
      </c>
      <c r="E552" s="55">
        <v>682.30799999999999</v>
      </c>
      <c r="F552" s="55">
        <v>698.33100000000002</v>
      </c>
      <c r="G552" s="55">
        <v>731.92399999999998</v>
      </c>
    </row>
    <row r="553" spans="1:7" s="7" customFormat="1">
      <c r="A553" s="179"/>
      <c r="B553" s="145">
        <v>720</v>
      </c>
      <c r="C553" s="146">
        <v>0</v>
      </c>
      <c r="D553" s="55">
        <v>659.37</v>
      </c>
      <c r="E553" s="55">
        <v>692.25599999999997</v>
      </c>
      <c r="F553" s="55">
        <v>708.44200000000001</v>
      </c>
      <c r="G553" s="55">
        <v>742.41800000000001</v>
      </c>
    </row>
    <row r="554" spans="1:7" s="7" customFormat="1">
      <c r="A554" s="179"/>
      <c r="B554" s="145">
        <v>730</v>
      </c>
      <c r="C554" s="146">
        <v>0</v>
      </c>
      <c r="D554" s="55">
        <v>669.02</v>
      </c>
      <c r="E554" s="55">
        <v>702.20399999999995</v>
      </c>
      <c r="F554" s="55">
        <v>718.553</v>
      </c>
      <c r="G554" s="55">
        <v>752.91200000000003</v>
      </c>
    </row>
    <row r="555" spans="1:7" s="7" customFormat="1">
      <c r="A555" s="179"/>
      <c r="B555" s="145">
        <v>740</v>
      </c>
      <c r="C555" s="146">
        <v>0</v>
      </c>
      <c r="D555" s="55">
        <v>678.67</v>
      </c>
      <c r="E555" s="55">
        <v>712.15199999999993</v>
      </c>
      <c r="F555" s="55">
        <v>728.66399999999999</v>
      </c>
      <c r="G555" s="55">
        <v>763.40600000000006</v>
      </c>
    </row>
    <row r="556" spans="1:7" s="7" customFormat="1">
      <c r="A556" s="179"/>
      <c r="B556" s="145">
        <v>750</v>
      </c>
      <c r="C556" s="146">
        <v>0</v>
      </c>
      <c r="D556" s="55">
        <v>688.32</v>
      </c>
      <c r="E556" s="55">
        <v>722.1</v>
      </c>
      <c r="F556" s="55">
        <v>738.77499999999998</v>
      </c>
      <c r="G556" s="55">
        <v>773.9</v>
      </c>
    </row>
    <row r="557" spans="1:7" s="7" customFormat="1">
      <c r="A557" s="179"/>
      <c r="B557" s="145">
        <v>760</v>
      </c>
      <c r="C557" s="146">
        <v>0</v>
      </c>
      <c r="D557" s="55">
        <v>697.97</v>
      </c>
      <c r="E557" s="55">
        <v>732.04799999999989</v>
      </c>
      <c r="F557" s="55">
        <v>748.88599999999997</v>
      </c>
      <c r="G557" s="55">
        <v>784.39400000000012</v>
      </c>
    </row>
    <row r="558" spans="1:7" s="7" customFormat="1">
      <c r="A558" s="179"/>
      <c r="B558" s="145">
        <v>770</v>
      </c>
      <c r="C558" s="146">
        <v>0</v>
      </c>
      <c r="D558" s="55">
        <v>707.62</v>
      </c>
      <c r="E558" s="55">
        <v>741.99599999999987</v>
      </c>
      <c r="F558" s="55">
        <v>758.99699999999996</v>
      </c>
      <c r="G558" s="55">
        <v>794.88800000000015</v>
      </c>
    </row>
    <row r="559" spans="1:7" s="7" customFormat="1">
      <c r="A559" s="179"/>
      <c r="B559" s="145">
        <v>780</v>
      </c>
      <c r="C559" s="146">
        <v>0</v>
      </c>
      <c r="D559" s="55">
        <v>717.27</v>
      </c>
      <c r="E559" s="55">
        <v>751.94399999999985</v>
      </c>
      <c r="F559" s="55">
        <v>769.10799999999995</v>
      </c>
      <c r="G559" s="55">
        <v>805.38200000000018</v>
      </c>
    </row>
    <row r="560" spans="1:7" s="7" customFormat="1">
      <c r="A560" s="179"/>
      <c r="B560" s="145">
        <v>790</v>
      </c>
      <c r="C560" s="146">
        <v>0</v>
      </c>
      <c r="D560" s="55">
        <v>726.92</v>
      </c>
      <c r="E560" s="55">
        <v>761.89199999999983</v>
      </c>
      <c r="F560" s="55">
        <v>779.21899999999994</v>
      </c>
      <c r="G560" s="55">
        <v>815.8760000000002</v>
      </c>
    </row>
    <row r="561" spans="1:7" s="7" customFormat="1">
      <c r="A561" s="179"/>
      <c r="B561" s="145">
        <v>800</v>
      </c>
      <c r="C561" s="146">
        <v>0</v>
      </c>
      <c r="D561" s="55">
        <v>736.57</v>
      </c>
      <c r="E561" s="55">
        <v>771.84</v>
      </c>
      <c r="F561" s="55">
        <v>789.33</v>
      </c>
      <c r="G561" s="55">
        <v>826.37</v>
      </c>
    </row>
    <row r="562" spans="1:7" s="7" customFormat="1">
      <c r="A562" s="179"/>
      <c r="B562" s="145">
        <v>810</v>
      </c>
      <c r="C562" s="146">
        <v>0</v>
      </c>
      <c r="D562" s="55">
        <v>746.24600000000009</v>
      </c>
      <c r="E562" s="55">
        <v>781.80200000000002</v>
      </c>
      <c r="F562" s="55">
        <v>799.452</v>
      </c>
      <c r="G562" s="55">
        <v>836.86900000000003</v>
      </c>
    </row>
    <row r="563" spans="1:7" s="7" customFormat="1">
      <c r="A563" s="179"/>
      <c r="B563" s="145">
        <v>820</v>
      </c>
      <c r="C563" s="146">
        <v>0</v>
      </c>
      <c r="D563" s="55">
        <v>755.92200000000014</v>
      </c>
      <c r="E563" s="55">
        <v>791.76400000000001</v>
      </c>
      <c r="F563" s="55">
        <v>809.57399999999996</v>
      </c>
      <c r="G563" s="55">
        <v>847.36800000000005</v>
      </c>
    </row>
    <row r="564" spans="1:7" s="7" customFormat="1">
      <c r="A564" s="179"/>
      <c r="B564" s="145">
        <v>830</v>
      </c>
      <c r="C564" s="146">
        <v>0</v>
      </c>
      <c r="D564" s="55">
        <v>765.59800000000018</v>
      </c>
      <c r="E564" s="55">
        <v>801.726</v>
      </c>
      <c r="F564" s="55">
        <v>819.69599999999991</v>
      </c>
      <c r="G564" s="55">
        <v>857.86700000000008</v>
      </c>
    </row>
    <row r="565" spans="1:7" s="7" customFormat="1">
      <c r="A565" s="179"/>
      <c r="B565" s="145">
        <v>840</v>
      </c>
      <c r="C565" s="146">
        <v>0</v>
      </c>
      <c r="D565" s="55">
        <v>775.27400000000023</v>
      </c>
      <c r="E565" s="55">
        <v>811.68799999999999</v>
      </c>
      <c r="F565" s="55">
        <v>829.81799999999987</v>
      </c>
      <c r="G565" s="55">
        <v>868.3660000000001</v>
      </c>
    </row>
    <row r="566" spans="1:7" s="7" customFormat="1">
      <c r="A566" s="179"/>
      <c r="B566" s="145">
        <v>850</v>
      </c>
      <c r="C566" s="146">
        <v>0</v>
      </c>
      <c r="D566" s="55">
        <v>784.95</v>
      </c>
      <c r="E566" s="55">
        <v>821.65</v>
      </c>
      <c r="F566" s="55">
        <v>839.94</v>
      </c>
      <c r="G566" s="55">
        <v>878.86500000000001</v>
      </c>
    </row>
    <row r="567" spans="1:7" s="7" customFormat="1">
      <c r="A567" s="179"/>
      <c r="B567" s="145">
        <v>860</v>
      </c>
      <c r="C567" s="146">
        <v>0</v>
      </c>
      <c r="D567" s="55">
        <v>794.62600000000032</v>
      </c>
      <c r="E567" s="55">
        <v>831.61199999999997</v>
      </c>
      <c r="F567" s="55">
        <v>850.06199999999978</v>
      </c>
      <c r="G567" s="55">
        <v>889.36400000000015</v>
      </c>
    </row>
    <row r="568" spans="1:7" s="7" customFormat="1">
      <c r="A568" s="179"/>
      <c r="B568" s="145">
        <v>870</v>
      </c>
      <c r="C568" s="146">
        <v>0</v>
      </c>
      <c r="D568" s="55">
        <v>804.30200000000036</v>
      </c>
      <c r="E568" s="55">
        <v>841.57399999999996</v>
      </c>
      <c r="F568" s="55">
        <v>860.18399999999974</v>
      </c>
      <c r="G568" s="55">
        <v>899.86300000000017</v>
      </c>
    </row>
    <row r="569" spans="1:7" s="7" customFormat="1">
      <c r="A569" s="179"/>
      <c r="B569" s="145">
        <v>880</v>
      </c>
      <c r="C569" s="146">
        <v>0</v>
      </c>
      <c r="D569" s="55">
        <v>813.97800000000041</v>
      </c>
      <c r="E569" s="55">
        <v>851.53599999999994</v>
      </c>
      <c r="F569" s="55">
        <v>870.3059999999997</v>
      </c>
      <c r="G569" s="55">
        <v>910.36200000000019</v>
      </c>
    </row>
    <row r="570" spans="1:7" s="7" customFormat="1">
      <c r="A570" s="179"/>
      <c r="B570" s="145">
        <v>890</v>
      </c>
      <c r="C570" s="146">
        <v>0</v>
      </c>
      <c r="D570" s="55">
        <v>823.65400000000045</v>
      </c>
      <c r="E570" s="55">
        <v>861.49799999999993</v>
      </c>
      <c r="F570" s="55">
        <v>880.42799999999966</v>
      </c>
      <c r="G570" s="55">
        <v>920.86100000000022</v>
      </c>
    </row>
    <row r="571" spans="1:7" s="7" customFormat="1">
      <c r="A571" s="179"/>
      <c r="B571" s="145">
        <v>900</v>
      </c>
      <c r="C571" s="146">
        <v>0</v>
      </c>
      <c r="D571" s="55">
        <v>833.33</v>
      </c>
      <c r="E571" s="55">
        <v>871.46</v>
      </c>
      <c r="F571" s="55">
        <v>890.55</v>
      </c>
      <c r="G571" s="55">
        <v>931.36</v>
      </c>
    </row>
    <row r="572" spans="1:7" s="7" customFormat="1">
      <c r="A572" s="179"/>
      <c r="B572" s="145">
        <v>910</v>
      </c>
      <c r="C572" s="146">
        <v>0</v>
      </c>
      <c r="D572" s="55">
        <v>843.03</v>
      </c>
      <c r="E572" s="55">
        <v>881.43400000000008</v>
      </c>
      <c r="F572" s="55">
        <v>900.68</v>
      </c>
      <c r="G572" s="55">
        <v>941.86300000000006</v>
      </c>
    </row>
    <row r="573" spans="1:7" s="7" customFormat="1">
      <c r="A573" s="179"/>
      <c r="B573" s="145">
        <v>920</v>
      </c>
      <c r="C573" s="146">
        <v>0</v>
      </c>
      <c r="D573" s="55">
        <v>852.73</v>
      </c>
      <c r="E573" s="55">
        <v>891.40800000000013</v>
      </c>
      <c r="F573" s="55">
        <v>910.81</v>
      </c>
      <c r="G573" s="55">
        <v>952.3660000000001</v>
      </c>
    </row>
    <row r="574" spans="1:7" s="7" customFormat="1">
      <c r="A574" s="179"/>
      <c r="B574" s="145">
        <v>930</v>
      </c>
      <c r="C574" s="146">
        <v>0</v>
      </c>
      <c r="D574" s="55">
        <v>862.43</v>
      </c>
      <c r="E574" s="55">
        <v>901.38200000000018</v>
      </c>
      <c r="F574" s="55">
        <v>920.94</v>
      </c>
      <c r="G574" s="55">
        <v>962.86900000000014</v>
      </c>
    </row>
    <row r="575" spans="1:7" s="7" customFormat="1">
      <c r="A575" s="179"/>
      <c r="B575" s="145">
        <v>940</v>
      </c>
      <c r="C575" s="146">
        <v>0</v>
      </c>
      <c r="D575" s="55">
        <v>872.13</v>
      </c>
      <c r="E575" s="55">
        <v>911.35600000000022</v>
      </c>
      <c r="F575" s="55">
        <v>931.07</v>
      </c>
      <c r="G575" s="55">
        <v>973.37200000000018</v>
      </c>
    </row>
    <row r="576" spans="1:7" s="7" customFormat="1">
      <c r="A576" s="179"/>
      <c r="B576" s="145">
        <v>950</v>
      </c>
      <c r="C576" s="146">
        <v>0</v>
      </c>
      <c r="D576" s="55">
        <v>881.83</v>
      </c>
      <c r="E576" s="55">
        <v>921.33</v>
      </c>
      <c r="F576" s="55">
        <v>941.2</v>
      </c>
      <c r="G576" s="55">
        <v>983.875</v>
      </c>
    </row>
    <row r="577" spans="1:7" s="7" customFormat="1">
      <c r="A577" s="179"/>
      <c r="B577" s="145">
        <v>960</v>
      </c>
      <c r="C577" s="146">
        <v>0</v>
      </c>
      <c r="D577" s="55">
        <v>891.53</v>
      </c>
      <c r="E577" s="55">
        <v>931.30400000000031</v>
      </c>
      <c r="F577" s="55">
        <v>951.33</v>
      </c>
      <c r="G577" s="55">
        <v>994.37800000000027</v>
      </c>
    </row>
    <row r="578" spans="1:7" s="7" customFormat="1">
      <c r="A578" s="179"/>
      <c r="B578" s="145">
        <v>970</v>
      </c>
      <c r="C578" s="146">
        <v>0</v>
      </c>
      <c r="D578" s="55">
        <v>901.23</v>
      </c>
      <c r="E578" s="55">
        <v>941.27800000000036</v>
      </c>
      <c r="F578" s="55">
        <v>961.46</v>
      </c>
      <c r="G578" s="55">
        <v>1004.8810000000003</v>
      </c>
    </row>
    <row r="579" spans="1:7" s="7" customFormat="1">
      <c r="A579" s="179"/>
      <c r="B579" s="145">
        <v>980</v>
      </c>
      <c r="C579" s="146">
        <v>0</v>
      </c>
      <c r="D579" s="55">
        <v>910.93</v>
      </c>
      <c r="E579" s="55">
        <v>951.25200000000041</v>
      </c>
      <c r="F579" s="55">
        <v>971.59</v>
      </c>
      <c r="G579" s="55">
        <v>1015.3840000000004</v>
      </c>
    </row>
    <row r="580" spans="1:7" s="7" customFormat="1">
      <c r="A580" s="179"/>
      <c r="B580" s="145">
        <v>990</v>
      </c>
      <c r="C580" s="146">
        <v>0</v>
      </c>
      <c r="D580" s="55">
        <v>920.63</v>
      </c>
      <c r="E580" s="55">
        <v>961.22600000000045</v>
      </c>
      <c r="F580" s="55">
        <v>981.72</v>
      </c>
      <c r="G580" s="55">
        <v>1025.8870000000004</v>
      </c>
    </row>
    <row r="581" spans="1:7" s="7" customFormat="1">
      <c r="A581" s="179"/>
      <c r="B581" s="145">
        <v>1000</v>
      </c>
      <c r="C581" s="146">
        <v>0</v>
      </c>
      <c r="D581" s="55">
        <v>930.33</v>
      </c>
      <c r="E581" s="55">
        <v>971.2</v>
      </c>
      <c r="F581" s="55">
        <v>991.85</v>
      </c>
      <c r="G581" s="55">
        <v>1036.3900000000001</v>
      </c>
    </row>
    <row r="582" spans="1:7" s="7" customFormat="1">
      <c r="A582" s="179"/>
      <c r="B582" s="145">
        <v>1010</v>
      </c>
      <c r="C582" s="146">
        <v>0</v>
      </c>
      <c r="D582" s="55">
        <v>940.10210000000006</v>
      </c>
      <c r="E582" s="55">
        <v>981.21270000000004</v>
      </c>
      <c r="F582" s="55">
        <v>1002.0059</v>
      </c>
      <c r="G582" s="55">
        <v>1046.9029</v>
      </c>
    </row>
    <row r="583" spans="1:7" s="7" customFormat="1">
      <c r="A583" s="179"/>
      <c r="B583" s="145">
        <v>1020</v>
      </c>
      <c r="C583" s="146">
        <v>0</v>
      </c>
      <c r="D583" s="55">
        <v>949.87420000000009</v>
      </c>
      <c r="E583" s="55">
        <v>991.22540000000004</v>
      </c>
      <c r="F583" s="55">
        <v>1012.1618</v>
      </c>
      <c r="G583" s="55">
        <v>1057.4158</v>
      </c>
    </row>
    <row r="584" spans="1:7" s="7" customFormat="1">
      <c r="A584" s="179"/>
      <c r="B584" s="145">
        <v>1030</v>
      </c>
      <c r="C584" s="146">
        <v>0</v>
      </c>
      <c r="D584" s="55">
        <v>959.64630000000011</v>
      </c>
      <c r="E584" s="55">
        <v>1001.2381</v>
      </c>
      <c r="F584" s="55">
        <v>1022.3176999999999</v>
      </c>
      <c r="G584" s="55">
        <v>1067.9286999999999</v>
      </c>
    </row>
    <row r="585" spans="1:7" s="7" customFormat="1">
      <c r="A585" s="179"/>
      <c r="B585" s="145">
        <v>1040</v>
      </c>
      <c r="C585" s="146">
        <v>0</v>
      </c>
      <c r="D585" s="55">
        <v>969.41840000000013</v>
      </c>
      <c r="E585" s="55">
        <v>1011.2508</v>
      </c>
      <c r="F585" s="55">
        <v>1032.4736</v>
      </c>
      <c r="G585" s="55">
        <v>1078.4415999999999</v>
      </c>
    </row>
    <row r="586" spans="1:7" s="7" customFormat="1">
      <c r="A586" s="179"/>
      <c r="B586" s="145">
        <v>1050</v>
      </c>
      <c r="C586" s="146">
        <v>0</v>
      </c>
      <c r="D586" s="55">
        <v>979.19050000000016</v>
      </c>
      <c r="E586" s="55">
        <v>1021.2635</v>
      </c>
      <c r="F586" s="55">
        <v>1042.6295</v>
      </c>
      <c r="G586" s="55">
        <v>1088.9544999999998</v>
      </c>
    </row>
    <row r="587" spans="1:7" s="7" customFormat="1">
      <c r="A587" s="179"/>
      <c r="B587" s="145">
        <v>1060</v>
      </c>
      <c r="C587" s="146">
        <v>0</v>
      </c>
      <c r="D587" s="55">
        <v>988.96260000000018</v>
      </c>
      <c r="E587" s="55">
        <v>1031.2762</v>
      </c>
      <c r="F587" s="55">
        <v>1052.7854</v>
      </c>
      <c r="G587" s="55">
        <v>1099.4673999999998</v>
      </c>
    </row>
    <row r="588" spans="1:7" s="7" customFormat="1">
      <c r="A588" s="179"/>
      <c r="B588" s="145">
        <v>1070</v>
      </c>
      <c r="C588" s="146">
        <v>0</v>
      </c>
      <c r="D588" s="55">
        <v>998.7347000000002</v>
      </c>
      <c r="E588" s="55">
        <v>1041.2889</v>
      </c>
      <c r="F588" s="55">
        <v>1062.9413</v>
      </c>
      <c r="G588" s="55">
        <v>1109.9802999999997</v>
      </c>
    </row>
    <row r="589" spans="1:7" s="7" customFormat="1">
      <c r="A589" s="179"/>
      <c r="B589" s="145">
        <v>1080</v>
      </c>
      <c r="C589" s="146">
        <v>0</v>
      </c>
      <c r="D589" s="55">
        <v>1008.5068000000002</v>
      </c>
      <c r="E589" s="55">
        <v>1051.3016</v>
      </c>
      <c r="F589" s="55">
        <v>1073.0971999999999</v>
      </c>
      <c r="G589" s="55">
        <v>1120.4931999999997</v>
      </c>
    </row>
    <row r="590" spans="1:7" s="7" customFormat="1">
      <c r="A590" s="179"/>
      <c r="B590" s="145">
        <v>1090</v>
      </c>
      <c r="C590" s="146">
        <v>0</v>
      </c>
      <c r="D590" s="55">
        <v>1018.2789000000002</v>
      </c>
      <c r="E590" s="55">
        <v>1061.3143</v>
      </c>
      <c r="F590" s="55">
        <v>1083.2530999999999</v>
      </c>
      <c r="G590" s="55">
        <v>1131.0060999999996</v>
      </c>
    </row>
    <row r="591" spans="1:7" s="7" customFormat="1">
      <c r="A591" s="179"/>
      <c r="B591" s="145">
        <v>1100</v>
      </c>
      <c r="C591" s="146">
        <v>0</v>
      </c>
      <c r="D591" s="55">
        <v>1028.0509999999999</v>
      </c>
      <c r="E591" s="55">
        <v>1071.327</v>
      </c>
      <c r="F591" s="55">
        <v>1093.4090000000001</v>
      </c>
      <c r="G591" s="55">
        <v>1141.519</v>
      </c>
    </row>
    <row r="592" spans="1:7" s="7" customFormat="1">
      <c r="A592" s="179"/>
      <c r="B592" s="145">
        <v>1110</v>
      </c>
      <c r="C592" s="146">
        <v>0</v>
      </c>
      <c r="D592" s="55">
        <v>1037.8230999999998</v>
      </c>
      <c r="E592" s="55">
        <v>1081.3397</v>
      </c>
      <c r="F592" s="55">
        <v>1103.5649000000001</v>
      </c>
      <c r="G592" s="55">
        <v>1152.0319</v>
      </c>
    </row>
    <row r="593" spans="1:7" s="7" customFormat="1">
      <c r="A593" s="179"/>
      <c r="B593" s="145">
        <v>1120</v>
      </c>
      <c r="C593" s="146">
        <v>0</v>
      </c>
      <c r="D593" s="55">
        <v>1047.5951999999997</v>
      </c>
      <c r="E593" s="55">
        <v>1091.3524</v>
      </c>
      <c r="F593" s="55">
        <v>1113.7208000000001</v>
      </c>
      <c r="G593" s="55">
        <v>1162.5447999999999</v>
      </c>
    </row>
    <row r="594" spans="1:7" s="7" customFormat="1">
      <c r="A594" s="179"/>
      <c r="B594" s="145">
        <v>1130</v>
      </c>
      <c r="C594" s="146">
        <v>0</v>
      </c>
      <c r="D594" s="55">
        <v>1057.3672999999997</v>
      </c>
      <c r="E594" s="55">
        <v>1101.3651</v>
      </c>
      <c r="F594" s="55">
        <v>1123.8767</v>
      </c>
      <c r="G594" s="55">
        <v>1173.0576999999998</v>
      </c>
    </row>
    <row r="595" spans="1:7" s="7" customFormat="1">
      <c r="A595" s="179"/>
      <c r="B595" s="145">
        <v>1140</v>
      </c>
      <c r="C595" s="146">
        <v>0</v>
      </c>
      <c r="D595" s="55">
        <v>1067.1393999999996</v>
      </c>
      <c r="E595" s="55">
        <v>1111.3778</v>
      </c>
      <c r="F595" s="55">
        <v>1134.0326</v>
      </c>
      <c r="G595" s="55">
        <v>1183.5705999999998</v>
      </c>
    </row>
    <row r="596" spans="1:7" s="7" customFormat="1">
      <c r="A596" s="179"/>
      <c r="B596" s="145">
        <v>1150</v>
      </c>
      <c r="C596" s="146">
        <v>0</v>
      </c>
      <c r="D596" s="55">
        <v>1076.9114999999995</v>
      </c>
      <c r="E596" s="55">
        <v>1121.3905</v>
      </c>
      <c r="F596" s="55">
        <v>1144.1885</v>
      </c>
      <c r="G596" s="55">
        <v>1194.0834999999997</v>
      </c>
    </row>
    <row r="597" spans="1:7" s="7" customFormat="1">
      <c r="A597" s="179"/>
      <c r="B597" s="145">
        <v>1160</v>
      </c>
      <c r="C597" s="146">
        <v>0</v>
      </c>
      <c r="D597" s="55">
        <v>1086.6835999999994</v>
      </c>
      <c r="E597" s="55">
        <v>1131.4032</v>
      </c>
      <c r="F597" s="55">
        <v>1154.3444</v>
      </c>
      <c r="G597" s="55">
        <v>1204.5963999999997</v>
      </c>
    </row>
    <row r="598" spans="1:7" s="7" customFormat="1">
      <c r="A598" s="179"/>
      <c r="B598" s="145">
        <v>1170</v>
      </c>
      <c r="C598" s="146">
        <v>0</v>
      </c>
      <c r="D598" s="55">
        <v>1096.4556999999993</v>
      </c>
      <c r="E598" s="55">
        <v>1141.4159</v>
      </c>
      <c r="F598" s="55">
        <v>1164.5002999999999</v>
      </c>
      <c r="G598" s="55">
        <v>1215.1092999999996</v>
      </c>
    </row>
    <row r="599" spans="1:7" s="7" customFormat="1">
      <c r="A599" s="179"/>
      <c r="B599" s="145">
        <v>1180</v>
      </c>
      <c r="C599" s="146">
        <v>0</v>
      </c>
      <c r="D599" s="55">
        <v>1106.2277999999992</v>
      </c>
      <c r="E599" s="55">
        <v>1151.4286</v>
      </c>
      <c r="F599" s="55">
        <v>1174.6561999999999</v>
      </c>
      <c r="G599" s="55">
        <v>1225.6221999999996</v>
      </c>
    </row>
    <row r="600" spans="1:7" s="7" customFormat="1">
      <c r="A600" s="179"/>
      <c r="B600" s="145">
        <v>1190</v>
      </c>
      <c r="C600" s="146">
        <v>0</v>
      </c>
      <c r="D600" s="55">
        <v>1115.9998999999991</v>
      </c>
      <c r="E600" s="55">
        <v>1161.4413</v>
      </c>
      <c r="F600" s="55">
        <v>1184.8120999999999</v>
      </c>
      <c r="G600" s="55">
        <v>1236.1350999999995</v>
      </c>
    </row>
    <row r="601" spans="1:7" s="7" customFormat="1">
      <c r="A601" s="179"/>
      <c r="B601" s="145">
        <v>1200</v>
      </c>
      <c r="C601" s="146">
        <v>0</v>
      </c>
      <c r="D601" s="55">
        <v>1125.7719999999999</v>
      </c>
      <c r="E601" s="55">
        <v>1171.454</v>
      </c>
      <c r="F601" s="55">
        <v>1194.9680000000001</v>
      </c>
      <c r="G601" s="55">
        <v>1246.6479999999999</v>
      </c>
    </row>
    <row r="602" spans="1:7" s="7" customFormat="1">
      <c r="A602" s="179"/>
      <c r="B602" s="145">
        <v>1210</v>
      </c>
      <c r="C602" s="146">
        <v>0</v>
      </c>
      <c r="D602" s="55">
        <v>1135.5440999999998</v>
      </c>
      <c r="E602" s="55">
        <v>1181.4666999999999</v>
      </c>
      <c r="F602" s="55">
        <v>1205.1239</v>
      </c>
      <c r="G602" s="55">
        <v>1257.1608999999999</v>
      </c>
    </row>
    <row r="603" spans="1:7" s="7" customFormat="1">
      <c r="A603" s="179"/>
      <c r="B603" s="145">
        <v>1220</v>
      </c>
      <c r="C603" s="146">
        <v>0</v>
      </c>
      <c r="D603" s="55">
        <v>1145.3161999999998</v>
      </c>
      <c r="E603" s="55">
        <v>1191.4793999999999</v>
      </c>
      <c r="F603" s="55">
        <v>1215.2798</v>
      </c>
      <c r="G603" s="55">
        <v>1267.6737999999998</v>
      </c>
    </row>
    <row r="604" spans="1:7" s="7" customFormat="1">
      <c r="A604" s="179"/>
      <c r="B604" s="145">
        <v>1230</v>
      </c>
      <c r="C604" s="146">
        <v>0</v>
      </c>
      <c r="D604" s="55">
        <v>1155.0882999999997</v>
      </c>
      <c r="E604" s="55">
        <v>1201.4920999999999</v>
      </c>
      <c r="F604" s="55">
        <v>1225.4357</v>
      </c>
      <c r="G604" s="55">
        <v>1278.1866999999997</v>
      </c>
    </row>
    <row r="605" spans="1:7" s="7" customFormat="1">
      <c r="A605" s="179"/>
      <c r="B605" s="145">
        <v>1240</v>
      </c>
      <c r="C605" s="146">
        <v>0</v>
      </c>
      <c r="D605" s="55">
        <v>1164.8603999999996</v>
      </c>
      <c r="E605" s="55">
        <v>1211.5047999999999</v>
      </c>
      <c r="F605" s="55">
        <v>1235.5916</v>
      </c>
      <c r="G605" s="55">
        <v>1288.6995999999997</v>
      </c>
    </row>
    <row r="606" spans="1:7" s="7" customFormat="1">
      <c r="A606" s="179"/>
      <c r="B606" s="145">
        <v>1250</v>
      </c>
      <c r="C606" s="146">
        <v>0</v>
      </c>
      <c r="D606" s="55">
        <v>1174.6324999999999</v>
      </c>
      <c r="E606" s="55">
        <v>1221.5174999999999</v>
      </c>
      <c r="F606" s="55">
        <v>1245.7474999999999</v>
      </c>
      <c r="G606" s="55">
        <v>1299.2125000000001</v>
      </c>
    </row>
    <row r="607" spans="1:7" s="7" customFormat="1">
      <c r="A607" s="179"/>
      <c r="B607" s="145">
        <v>1260</v>
      </c>
      <c r="C607" s="146">
        <v>0</v>
      </c>
      <c r="D607" s="55">
        <v>1184.4045999999994</v>
      </c>
      <c r="E607" s="55">
        <v>1231.5301999999999</v>
      </c>
      <c r="F607" s="55">
        <v>1255.9033999999999</v>
      </c>
      <c r="G607" s="55">
        <v>1309.7253999999996</v>
      </c>
    </row>
    <row r="608" spans="1:7" s="7" customFormat="1">
      <c r="A608" s="179"/>
      <c r="B608" s="145">
        <v>1270</v>
      </c>
      <c r="C608" s="146">
        <v>0</v>
      </c>
      <c r="D608" s="55">
        <v>1194.1766999999993</v>
      </c>
      <c r="E608" s="55">
        <v>1241.5428999999999</v>
      </c>
      <c r="F608" s="55">
        <v>1266.0592999999999</v>
      </c>
      <c r="G608" s="55">
        <v>1320.2382999999995</v>
      </c>
    </row>
    <row r="609" spans="1:7" s="7" customFormat="1">
      <c r="A609" s="179"/>
      <c r="B609" s="145">
        <v>1280</v>
      </c>
      <c r="C609" s="146">
        <v>0</v>
      </c>
      <c r="D609" s="55">
        <v>1203.9487999999992</v>
      </c>
      <c r="E609" s="55">
        <v>1251.5555999999999</v>
      </c>
      <c r="F609" s="55">
        <v>1276.2151999999999</v>
      </c>
      <c r="G609" s="55">
        <v>1330.7511999999995</v>
      </c>
    </row>
    <row r="610" spans="1:7" s="7" customFormat="1">
      <c r="A610" s="179"/>
      <c r="B610" s="145">
        <v>1290</v>
      </c>
      <c r="C610" s="146">
        <v>0</v>
      </c>
      <c r="D610" s="55">
        <v>1213.7208999999991</v>
      </c>
      <c r="E610" s="55">
        <v>1261.5682999999999</v>
      </c>
      <c r="F610" s="55">
        <v>1286.3710999999998</v>
      </c>
      <c r="G610" s="55">
        <v>1341.2640999999994</v>
      </c>
    </row>
    <row r="611" spans="1:7" s="7" customFormat="1">
      <c r="A611" s="179"/>
      <c r="B611" s="145">
        <v>1300</v>
      </c>
      <c r="C611" s="146">
        <v>0</v>
      </c>
      <c r="D611" s="55">
        <v>1223.4929999999999</v>
      </c>
      <c r="E611" s="55">
        <v>1271.5809999999999</v>
      </c>
      <c r="F611" s="55">
        <v>1296.527</v>
      </c>
      <c r="G611" s="55">
        <v>1351.7769999999998</v>
      </c>
    </row>
    <row r="612" spans="1:7" s="7" customFormat="1">
      <c r="A612" s="179"/>
      <c r="B612" s="145">
        <v>1310</v>
      </c>
      <c r="C612" s="146">
        <v>0</v>
      </c>
      <c r="D612" s="55">
        <v>1233.2650999999998</v>
      </c>
      <c r="E612" s="55">
        <v>1281.5936999999999</v>
      </c>
      <c r="F612" s="55">
        <v>1306.6829</v>
      </c>
      <c r="G612" s="55">
        <v>1362.2898999999998</v>
      </c>
    </row>
    <row r="613" spans="1:7" s="7" customFormat="1">
      <c r="A613" s="179"/>
      <c r="B613" s="145">
        <v>1320</v>
      </c>
      <c r="C613" s="146">
        <v>0</v>
      </c>
      <c r="D613" s="55">
        <v>1243.0371999999998</v>
      </c>
      <c r="E613" s="55">
        <v>1291.6063999999999</v>
      </c>
      <c r="F613" s="55">
        <v>1316.8388</v>
      </c>
      <c r="G613" s="55">
        <v>1372.8027999999997</v>
      </c>
    </row>
    <row r="614" spans="1:7" s="7" customFormat="1">
      <c r="A614" s="179"/>
      <c r="B614" s="145">
        <v>1330</v>
      </c>
      <c r="C614" s="146">
        <v>0</v>
      </c>
      <c r="D614" s="55">
        <v>1252.8092999999997</v>
      </c>
      <c r="E614" s="55">
        <v>1301.6190999999999</v>
      </c>
      <c r="F614" s="55">
        <v>1326.9947</v>
      </c>
      <c r="G614" s="55">
        <v>1383.3156999999997</v>
      </c>
    </row>
    <row r="615" spans="1:7" s="7" customFormat="1">
      <c r="A615" s="179"/>
      <c r="B615" s="145">
        <v>1340</v>
      </c>
      <c r="C615" s="146">
        <v>0</v>
      </c>
      <c r="D615" s="55">
        <v>1262.5813999999996</v>
      </c>
      <c r="E615" s="55">
        <v>1311.6317999999999</v>
      </c>
      <c r="F615" s="55">
        <v>1337.1505999999999</v>
      </c>
      <c r="G615" s="55">
        <v>1393.8285999999996</v>
      </c>
    </row>
    <row r="616" spans="1:7" s="7" customFormat="1">
      <c r="A616" s="179"/>
      <c r="B616" s="145">
        <v>1350</v>
      </c>
      <c r="C616" s="146">
        <v>0</v>
      </c>
      <c r="D616" s="55">
        <v>1272.3534999999995</v>
      </c>
      <c r="E616" s="55">
        <v>1321.6444999999999</v>
      </c>
      <c r="F616" s="55">
        <v>1347.3064999999999</v>
      </c>
      <c r="G616" s="55">
        <v>1404.3414999999995</v>
      </c>
    </row>
    <row r="617" spans="1:7" s="7" customFormat="1">
      <c r="A617" s="179"/>
      <c r="B617" s="145">
        <v>1360</v>
      </c>
      <c r="C617" s="146">
        <v>0</v>
      </c>
      <c r="D617" s="55">
        <v>1282.1255999999994</v>
      </c>
      <c r="E617" s="55">
        <v>1331.6571999999999</v>
      </c>
      <c r="F617" s="55">
        <v>1357.4623999999999</v>
      </c>
      <c r="G617" s="55">
        <v>1414.8543999999995</v>
      </c>
    </row>
    <row r="618" spans="1:7" s="7" customFormat="1">
      <c r="A618" s="179"/>
      <c r="B618" s="145">
        <v>1370</v>
      </c>
      <c r="C618" s="146">
        <v>0</v>
      </c>
      <c r="D618" s="55">
        <v>1291.8976999999993</v>
      </c>
      <c r="E618" s="55">
        <v>1341.6698999999999</v>
      </c>
      <c r="F618" s="55">
        <v>1367.6182999999999</v>
      </c>
      <c r="G618" s="55">
        <v>1425.3672999999994</v>
      </c>
    </row>
    <row r="619" spans="1:7" s="7" customFormat="1">
      <c r="A619" s="179"/>
      <c r="B619" s="145">
        <v>1380</v>
      </c>
      <c r="C619" s="146">
        <v>0</v>
      </c>
      <c r="D619" s="55">
        <v>1301.6697999999992</v>
      </c>
      <c r="E619" s="55">
        <v>1351.6825999999999</v>
      </c>
      <c r="F619" s="55">
        <v>1377.7741999999998</v>
      </c>
      <c r="G619" s="55">
        <v>1435.8801999999994</v>
      </c>
    </row>
    <row r="620" spans="1:7" s="7" customFormat="1">
      <c r="A620" s="179"/>
      <c r="B620" s="145">
        <v>1390</v>
      </c>
      <c r="C620" s="146">
        <v>0</v>
      </c>
      <c r="D620" s="55">
        <v>1311.4418999999991</v>
      </c>
      <c r="E620" s="55">
        <v>1361.6952999999999</v>
      </c>
      <c r="F620" s="55">
        <v>1387.9300999999998</v>
      </c>
      <c r="G620" s="55">
        <v>1446.3930999999993</v>
      </c>
    </row>
    <row r="621" spans="1:7" s="7" customFormat="1">
      <c r="A621" s="179"/>
      <c r="B621" s="145">
        <v>1400</v>
      </c>
      <c r="C621" s="146">
        <v>0</v>
      </c>
      <c r="D621" s="55">
        <v>1321.2139999999999</v>
      </c>
      <c r="E621" s="55">
        <v>1371.7079999999999</v>
      </c>
      <c r="F621" s="55">
        <v>1398.086</v>
      </c>
      <c r="G621" s="55">
        <v>1456.9059999999997</v>
      </c>
    </row>
    <row r="622" spans="1:7" s="7" customFormat="1">
      <c r="A622" s="179"/>
      <c r="B622" s="145">
        <v>1410</v>
      </c>
      <c r="C622" s="146">
        <v>0</v>
      </c>
      <c r="D622" s="55">
        <v>1330.9860999999999</v>
      </c>
      <c r="E622" s="55">
        <v>1381.7206999999999</v>
      </c>
      <c r="F622" s="55">
        <v>1408.2419</v>
      </c>
      <c r="G622" s="55">
        <v>1467.4188999999997</v>
      </c>
    </row>
    <row r="623" spans="1:7" s="7" customFormat="1">
      <c r="A623" s="179"/>
      <c r="B623" s="145">
        <v>1420</v>
      </c>
      <c r="C623" s="146">
        <v>0</v>
      </c>
      <c r="D623" s="55">
        <v>1340.7581999999998</v>
      </c>
      <c r="E623" s="55">
        <v>1391.7333999999998</v>
      </c>
      <c r="F623" s="55">
        <v>1418.3978</v>
      </c>
      <c r="G623" s="55">
        <v>1477.9317999999996</v>
      </c>
    </row>
    <row r="624" spans="1:7" s="7" customFormat="1">
      <c r="A624" s="179"/>
      <c r="B624" s="145">
        <v>1430</v>
      </c>
      <c r="C624" s="146">
        <v>0</v>
      </c>
      <c r="D624" s="55">
        <v>1350.5302999999997</v>
      </c>
      <c r="E624" s="55">
        <v>1401.7460999999998</v>
      </c>
      <c r="F624" s="55">
        <v>1428.5536999999999</v>
      </c>
      <c r="G624" s="55">
        <v>1488.4446999999996</v>
      </c>
    </row>
    <row r="625" spans="1:7" s="7" customFormat="1">
      <c r="A625" s="179"/>
      <c r="B625" s="145">
        <v>1440</v>
      </c>
      <c r="C625" s="146">
        <v>0</v>
      </c>
      <c r="D625" s="55">
        <v>1360.3023999999996</v>
      </c>
      <c r="E625" s="55">
        <v>1411.7587999999998</v>
      </c>
      <c r="F625" s="55">
        <v>1438.7095999999999</v>
      </c>
      <c r="G625" s="55">
        <v>1498.9575999999995</v>
      </c>
    </row>
    <row r="626" spans="1:7" s="7" customFormat="1">
      <c r="A626" s="179"/>
      <c r="B626" s="145">
        <v>1450</v>
      </c>
      <c r="C626" s="146">
        <v>0</v>
      </c>
      <c r="D626" s="55">
        <v>1370.0744999999995</v>
      </c>
      <c r="E626" s="55">
        <v>1421.7714999999998</v>
      </c>
      <c r="F626" s="55">
        <v>1448.8654999999999</v>
      </c>
      <c r="G626" s="55">
        <v>1509.4704999999994</v>
      </c>
    </row>
    <row r="627" spans="1:7" s="7" customFormat="1">
      <c r="A627" s="179"/>
      <c r="B627" s="145">
        <v>1460</v>
      </c>
      <c r="C627" s="146">
        <v>0</v>
      </c>
      <c r="D627" s="55">
        <v>1379.8465999999994</v>
      </c>
      <c r="E627" s="55">
        <v>1431.7841999999998</v>
      </c>
      <c r="F627" s="55">
        <v>1459.0213999999999</v>
      </c>
      <c r="G627" s="55">
        <v>1519.9833999999994</v>
      </c>
    </row>
    <row r="628" spans="1:7" s="7" customFormat="1">
      <c r="A628" s="179"/>
      <c r="B628" s="145">
        <v>1470</v>
      </c>
      <c r="C628" s="146">
        <v>0</v>
      </c>
      <c r="D628" s="55">
        <v>1389.6186999999993</v>
      </c>
      <c r="E628" s="55">
        <v>1441.7968999999998</v>
      </c>
      <c r="F628" s="55">
        <v>1469.1772999999998</v>
      </c>
      <c r="G628" s="55">
        <v>1530.4962999999993</v>
      </c>
    </row>
    <row r="629" spans="1:7" s="7" customFormat="1">
      <c r="A629" s="179"/>
      <c r="B629" s="145">
        <v>1480</v>
      </c>
      <c r="C629" s="146">
        <v>0</v>
      </c>
      <c r="D629" s="55">
        <v>1399.3907999999992</v>
      </c>
      <c r="E629" s="55">
        <v>1451.8095999999998</v>
      </c>
      <c r="F629" s="55">
        <v>1479.3331999999998</v>
      </c>
      <c r="G629" s="55">
        <v>1541.0091999999993</v>
      </c>
    </row>
    <row r="630" spans="1:7" s="7" customFormat="1">
      <c r="A630" s="179"/>
      <c r="B630" s="145">
        <v>1490</v>
      </c>
      <c r="C630" s="146">
        <v>0</v>
      </c>
      <c r="D630" s="55">
        <v>1409.1628999999991</v>
      </c>
      <c r="E630" s="55">
        <v>1461.8222999999998</v>
      </c>
      <c r="F630" s="55">
        <v>1489.4890999999998</v>
      </c>
      <c r="G630" s="55">
        <v>1551.5220999999992</v>
      </c>
    </row>
    <row r="631" spans="1:7" s="7" customFormat="1">
      <c r="A631" s="179"/>
      <c r="B631" s="145">
        <v>1500</v>
      </c>
      <c r="C631" s="146">
        <v>0</v>
      </c>
      <c r="D631" s="55">
        <v>1418.9349999999999</v>
      </c>
      <c r="E631" s="55">
        <v>1471.835</v>
      </c>
      <c r="F631" s="55">
        <v>1499.645</v>
      </c>
      <c r="G631" s="55">
        <v>1562.0350000000001</v>
      </c>
    </row>
    <row r="632" spans="1:7" s="7" customFormat="1">
      <c r="A632" s="179"/>
      <c r="B632" s="145">
        <v>1510</v>
      </c>
      <c r="C632" s="146">
        <v>0</v>
      </c>
      <c r="D632" s="55">
        <v>1428.7070999999999</v>
      </c>
      <c r="E632" s="55">
        <v>1481.8476999999998</v>
      </c>
      <c r="F632" s="55">
        <v>1509.8009</v>
      </c>
      <c r="G632" s="55">
        <v>1572.5478999999996</v>
      </c>
    </row>
    <row r="633" spans="1:7" s="7" customFormat="1">
      <c r="A633" s="179"/>
      <c r="B633" s="145">
        <v>1520</v>
      </c>
      <c r="C633" s="146">
        <v>0</v>
      </c>
      <c r="D633" s="55">
        <v>1438.4791999999998</v>
      </c>
      <c r="E633" s="55">
        <v>1491.8603999999998</v>
      </c>
      <c r="F633" s="55">
        <v>1519.9567999999999</v>
      </c>
      <c r="G633" s="55">
        <v>1583.0607999999995</v>
      </c>
    </row>
    <row r="634" spans="1:7" s="7" customFormat="1">
      <c r="A634" s="179"/>
      <c r="B634" s="145">
        <v>1530</v>
      </c>
      <c r="C634" s="146">
        <v>0</v>
      </c>
      <c r="D634" s="55">
        <v>1448.2512999999997</v>
      </c>
      <c r="E634" s="55">
        <v>1501.8730999999998</v>
      </c>
      <c r="F634" s="55">
        <v>1530.1126999999999</v>
      </c>
      <c r="G634" s="55">
        <v>1593.5736999999995</v>
      </c>
    </row>
    <row r="635" spans="1:7" s="7" customFormat="1">
      <c r="A635" s="179"/>
      <c r="B635" s="145">
        <v>1540</v>
      </c>
      <c r="C635" s="146">
        <v>0</v>
      </c>
      <c r="D635" s="55">
        <v>1458.0233999999996</v>
      </c>
      <c r="E635" s="55">
        <v>1511.8857999999998</v>
      </c>
      <c r="F635" s="55">
        <v>1540.2685999999999</v>
      </c>
      <c r="G635" s="55">
        <v>1604.0865999999994</v>
      </c>
    </row>
    <row r="636" spans="1:7" s="7" customFormat="1">
      <c r="A636" s="179"/>
      <c r="B636" s="145">
        <v>1550</v>
      </c>
      <c r="C636" s="146">
        <v>0</v>
      </c>
      <c r="D636" s="55">
        <v>1467.7954999999995</v>
      </c>
      <c r="E636" s="55">
        <v>1521.8984999999998</v>
      </c>
      <c r="F636" s="55">
        <v>1550.4244999999999</v>
      </c>
      <c r="G636" s="55">
        <v>1614.5994999999994</v>
      </c>
    </row>
    <row r="637" spans="1:7" s="7" customFormat="1">
      <c r="A637" s="179"/>
      <c r="B637" s="145">
        <v>1560</v>
      </c>
      <c r="C637" s="146">
        <v>0</v>
      </c>
      <c r="D637" s="55">
        <v>1477.5675999999994</v>
      </c>
      <c r="E637" s="55">
        <v>1531.9111999999998</v>
      </c>
      <c r="F637" s="55">
        <v>1560.5803999999998</v>
      </c>
      <c r="G637" s="55">
        <v>1625.1123999999993</v>
      </c>
    </row>
    <row r="638" spans="1:7" s="7" customFormat="1">
      <c r="A638" s="179"/>
      <c r="B638" s="145">
        <v>1570</v>
      </c>
      <c r="C638" s="146">
        <v>0</v>
      </c>
      <c r="D638" s="55">
        <v>1487.3396999999993</v>
      </c>
      <c r="E638" s="55">
        <v>1541.9238999999998</v>
      </c>
      <c r="F638" s="55">
        <v>1570.7362999999998</v>
      </c>
      <c r="G638" s="55">
        <v>1635.6252999999992</v>
      </c>
    </row>
    <row r="639" spans="1:7" s="7" customFormat="1">
      <c r="A639" s="179"/>
      <c r="B639" s="145">
        <v>1580</v>
      </c>
      <c r="C639" s="146">
        <v>0</v>
      </c>
      <c r="D639" s="55">
        <v>1497.1117999999992</v>
      </c>
      <c r="E639" s="55">
        <v>1551.9365999999998</v>
      </c>
      <c r="F639" s="55">
        <v>1580.8921999999998</v>
      </c>
      <c r="G639" s="55">
        <v>1646.1381999999992</v>
      </c>
    </row>
    <row r="640" spans="1:7" s="7" customFormat="1">
      <c r="A640" s="179"/>
      <c r="B640" s="145">
        <v>1590</v>
      </c>
      <c r="C640" s="146">
        <v>0</v>
      </c>
      <c r="D640" s="55">
        <v>1506.8838999999991</v>
      </c>
      <c r="E640" s="55">
        <v>1561.9492999999998</v>
      </c>
      <c r="F640" s="55">
        <v>1591.0480999999997</v>
      </c>
      <c r="G640" s="55">
        <v>1656.6510999999991</v>
      </c>
    </row>
    <row r="641" spans="1:7" s="7" customFormat="1">
      <c r="A641" s="179"/>
      <c r="B641" s="145">
        <v>1600</v>
      </c>
      <c r="C641" s="146">
        <v>0</v>
      </c>
      <c r="D641" s="55">
        <v>1516.6559999999999</v>
      </c>
      <c r="E641" s="55">
        <v>1571.9619999999998</v>
      </c>
      <c r="F641" s="55">
        <v>1601.204</v>
      </c>
      <c r="G641" s="55">
        <v>1667.1639999999995</v>
      </c>
    </row>
    <row r="642" spans="1:7" s="7" customFormat="1">
      <c r="A642" s="179"/>
      <c r="B642" s="145">
        <v>1610</v>
      </c>
      <c r="C642" s="146">
        <v>0</v>
      </c>
      <c r="D642" s="55">
        <v>1526.4280999999999</v>
      </c>
      <c r="E642" s="55">
        <v>1581.9746999999998</v>
      </c>
      <c r="F642" s="55">
        <v>1611.3598999999999</v>
      </c>
      <c r="G642" s="55">
        <v>1677.6768999999995</v>
      </c>
    </row>
    <row r="643" spans="1:7" s="7" customFormat="1">
      <c r="A643" s="179"/>
      <c r="B643" s="145">
        <v>1620</v>
      </c>
      <c r="C643" s="146">
        <v>0</v>
      </c>
      <c r="D643" s="55">
        <v>1536.2001999999998</v>
      </c>
      <c r="E643" s="55">
        <v>1591.9873999999998</v>
      </c>
      <c r="F643" s="55">
        <v>1621.5157999999999</v>
      </c>
      <c r="G643" s="55">
        <v>1688.1897999999994</v>
      </c>
    </row>
    <row r="644" spans="1:7" s="7" customFormat="1">
      <c r="A644" s="179"/>
      <c r="B644" s="145">
        <v>1630</v>
      </c>
      <c r="C644" s="146">
        <v>0</v>
      </c>
      <c r="D644" s="55">
        <v>1545.9722999999997</v>
      </c>
      <c r="E644" s="55">
        <v>1602.0000999999997</v>
      </c>
      <c r="F644" s="55">
        <v>1631.6716999999999</v>
      </c>
      <c r="G644" s="55">
        <v>1698.7026999999994</v>
      </c>
    </row>
    <row r="645" spans="1:7" s="7" customFormat="1">
      <c r="A645" s="179"/>
      <c r="B645" s="145">
        <v>1640</v>
      </c>
      <c r="C645" s="146">
        <v>0</v>
      </c>
      <c r="D645" s="55">
        <v>1555.7443999999996</v>
      </c>
      <c r="E645" s="55">
        <v>1612.0127999999997</v>
      </c>
      <c r="F645" s="55">
        <v>1641.8275999999998</v>
      </c>
      <c r="G645" s="55">
        <v>1709.2155999999993</v>
      </c>
    </row>
    <row r="646" spans="1:7" s="7" customFormat="1">
      <c r="A646" s="179"/>
      <c r="B646" s="145">
        <v>1650</v>
      </c>
      <c r="C646" s="146">
        <v>0</v>
      </c>
      <c r="D646" s="55">
        <v>1565.5164999999995</v>
      </c>
      <c r="E646" s="55">
        <v>1622.0254999999997</v>
      </c>
      <c r="F646" s="55">
        <v>1651.9834999999998</v>
      </c>
      <c r="G646" s="55">
        <v>1719.7284999999993</v>
      </c>
    </row>
    <row r="647" spans="1:7" s="7" customFormat="1">
      <c r="A647" s="179"/>
      <c r="B647" s="145">
        <v>1660</v>
      </c>
      <c r="C647" s="146">
        <v>0</v>
      </c>
      <c r="D647" s="55">
        <v>1575.2885999999994</v>
      </c>
      <c r="E647" s="55">
        <v>1632.0381999999997</v>
      </c>
      <c r="F647" s="55">
        <v>1662.1393999999998</v>
      </c>
      <c r="G647" s="55">
        <v>1730.2413999999992</v>
      </c>
    </row>
    <row r="648" spans="1:7" s="7" customFormat="1">
      <c r="A648" s="179"/>
      <c r="B648" s="145">
        <v>1670</v>
      </c>
      <c r="C648" s="146">
        <v>0</v>
      </c>
      <c r="D648" s="55">
        <v>1585.0606999999993</v>
      </c>
      <c r="E648" s="55">
        <v>1642.0508999999997</v>
      </c>
      <c r="F648" s="55">
        <v>1672.2952999999998</v>
      </c>
      <c r="G648" s="55">
        <v>1740.7542999999991</v>
      </c>
    </row>
    <row r="649" spans="1:7" s="7" customFormat="1">
      <c r="A649" s="179"/>
      <c r="B649" s="145">
        <v>1680</v>
      </c>
      <c r="C649" s="146">
        <v>0</v>
      </c>
      <c r="D649" s="55">
        <v>1594.8327999999992</v>
      </c>
      <c r="E649" s="55">
        <v>1652.0635999999997</v>
      </c>
      <c r="F649" s="55">
        <v>1682.4511999999997</v>
      </c>
      <c r="G649" s="55">
        <v>1751.2671999999991</v>
      </c>
    </row>
    <row r="650" spans="1:7" s="7" customFormat="1">
      <c r="A650" s="179"/>
      <c r="B650" s="145">
        <v>1690</v>
      </c>
      <c r="C650" s="146">
        <v>0</v>
      </c>
      <c r="D650" s="55">
        <v>1604.6048999999991</v>
      </c>
      <c r="E650" s="55">
        <v>1662.0762999999997</v>
      </c>
      <c r="F650" s="55">
        <v>1692.6070999999997</v>
      </c>
      <c r="G650" s="55">
        <v>1761.780099999999</v>
      </c>
    </row>
    <row r="651" spans="1:7" s="7" customFormat="1">
      <c r="A651" s="179"/>
      <c r="B651" s="145">
        <v>1700</v>
      </c>
      <c r="C651" s="146">
        <v>0</v>
      </c>
      <c r="D651" s="55">
        <v>1614.377</v>
      </c>
      <c r="E651" s="55">
        <v>1672.0889999999997</v>
      </c>
      <c r="F651" s="55">
        <v>1702.7629999999999</v>
      </c>
      <c r="G651" s="55">
        <v>1772.2929999999994</v>
      </c>
    </row>
    <row r="652" spans="1:7" s="7" customFormat="1">
      <c r="A652" s="179"/>
      <c r="B652" s="145">
        <v>1710</v>
      </c>
      <c r="C652" s="146">
        <v>0</v>
      </c>
      <c r="D652" s="55">
        <v>1624.1490999999999</v>
      </c>
      <c r="E652" s="55">
        <v>1682.1016999999997</v>
      </c>
      <c r="F652" s="55">
        <v>1712.9188999999999</v>
      </c>
      <c r="G652" s="55">
        <v>1782.8058999999994</v>
      </c>
    </row>
    <row r="653" spans="1:7" s="7" customFormat="1">
      <c r="A653" s="179"/>
      <c r="B653" s="145">
        <v>1720</v>
      </c>
      <c r="C653" s="146">
        <v>0</v>
      </c>
      <c r="D653" s="55">
        <v>1633.9211999999998</v>
      </c>
      <c r="E653" s="55">
        <v>1692.1143999999997</v>
      </c>
      <c r="F653" s="55">
        <v>1723.0747999999999</v>
      </c>
      <c r="G653" s="55">
        <v>1793.3187999999993</v>
      </c>
    </row>
    <row r="654" spans="1:7" s="7" customFormat="1">
      <c r="A654" s="179"/>
      <c r="B654" s="145">
        <v>1730</v>
      </c>
      <c r="C654" s="146">
        <v>0</v>
      </c>
      <c r="D654" s="55">
        <v>1643.6932999999997</v>
      </c>
      <c r="E654" s="55">
        <v>1702.1270999999997</v>
      </c>
      <c r="F654" s="55">
        <v>1733.2306999999998</v>
      </c>
      <c r="G654" s="55">
        <v>1803.8316999999993</v>
      </c>
    </row>
    <row r="655" spans="1:7" s="7" customFormat="1">
      <c r="A655" s="179"/>
      <c r="B655" s="145">
        <v>1740</v>
      </c>
      <c r="C655" s="146">
        <v>0</v>
      </c>
      <c r="D655" s="55">
        <v>1653.4653999999996</v>
      </c>
      <c r="E655" s="55">
        <v>1712.1397999999997</v>
      </c>
      <c r="F655" s="55">
        <v>1743.3865999999998</v>
      </c>
      <c r="G655" s="55">
        <v>1814.3445999999992</v>
      </c>
    </row>
    <row r="656" spans="1:7" s="7" customFormat="1">
      <c r="A656" s="179"/>
      <c r="B656" s="145">
        <v>1750</v>
      </c>
      <c r="C656" s="146">
        <v>0</v>
      </c>
      <c r="D656" s="55">
        <v>1663.2374999999995</v>
      </c>
      <c r="E656" s="55">
        <v>1722.1524999999997</v>
      </c>
      <c r="F656" s="55">
        <v>1753.5424999999998</v>
      </c>
      <c r="G656" s="55">
        <v>1824.8574999999992</v>
      </c>
    </row>
    <row r="657" spans="1:7" s="7" customFormat="1">
      <c r="A657" s="179"/>
      <c r="B657" s="145">
        <v>1760</v>
      </c>
      <c r="C657" s="146">
        <v>0</v>
      </c>
      <c r="D657" s="55">
        <v>1673.0095999999994</v>
      </c>
      <c r="E657" s="55">
        <v>1732.1651999999997</v>
      </c>
      <c r="F657" s="55">
        <v>1763.6983999999998</v>
      </c>
      <c r="G657" s="55">
        <v>1835.3703999999991</v>
      </c>
    </row>
    <row r="658" spans="1:7" s="7" customFormat="1">
      <c r="A658" s="179"/>
      <c r="B658" s="145">
        <v>1770</v>
      </c>
      <c r="C658" s="146">
        <v>0</v>
      </c>
      <c r="D658" s="55">
        <v>1682.7816999999993</v>
      </c>
      <c r="E658" s="55">
        <v>1742.1778999999997</v>
      </c>
      <c r="F658" s="55">
        <v>1773.8542999999997</v>
      </c>
      <c r="G658" s="55">
        <v>1845.8832999999991</v>
      </c>
    </row>
    <row r="659" spans="1:7" s="7" customFormat="1">
      <c r="A659" s="179"/>
      <c r="B659" s="145">
        <v>1780</v>
      </c>
      <c r="C659" s="146">
        <v>0</v>
      </c>
      <c r="D659" s="55">
        <v>1692.5537999999992</v>
      </c>
      <c r="E659" s="55">
        <v>1752.1905999999997</v>
      </c>
      <c r="F659" s="55">
        <v>1784.0101999999997</v>
      </c>
      <c r="G659" s="55">
        <v>1856.396199999999</v>
      </c>
    </row>
    <row r="660" spans="1:7" s="7" customFormat="1">
      <c r="A660" s="179"/>
      <c r="B660" s="145">
        <v>1790</v>
      </c>
      <c r="C660" s="146">
        <v>0</v>
      </c>
      <c r="D660" s="55">
        <v>1702.3258999999991</v>
      </c>
      <c r="E660" s="55">
        <v>1762.2032999999997</v>
      </c>
      <c r="F660" s="55">
        <v>1794.1660999999997</v>
      </c>
      <c r="G660" s="55">
        <v>1866.9090999999989</v>
      </c>
    </row>
    <row r="661" spans="1:7" s="7" customFormat="1">
      <c r="A661" s="179"/>
      <c r="B661" s="145">
        <v>1800</v>
      </c>
      <c r="C661" s="146">
        <v>0</v>
      </c>
      <c r="D661" s="55">
        <v>1712.098</v>
      </c>
      <c r="E661" s="55">
        <v>1772.2159999999997</v>
      </c>
      <c r="F661" s="55">
        <v>1804.3219999999999</v>
      </c>
      <c r="G661" s="55">
        <v>1877.4219999999993</v>
      </c>
    </row>
    <row r="662" spans="1:7" s="7" customFormat="1">
      <c r="A662" s="179"/>
      <c r="B662" s="145">
        <v>1810</v>
      </c>
      <c r="C662" s="146">
        <v>0</v>
      </c>
      <c r="D662" s="55">
        <v>1721.8700999999999</v>
      </c>
      <c r="E662" s="55">
        <v>1782.2286999999997</v>
      </c>
      <c r="F662" s="55">
        <v>1814.4778999999999</v>
      </c>
      <c r="G662" s="55">
        <v>1887.9348999999993</v>
      </c>
    </row>
    <row r="663" spans="1:7" s="7" customFormat="1">
      <c r="A663" s="179"/>
      <c r="B663" s="145">
        <v>1820</v>
      </c>
      <c r="C663" s="146">
        <v>0</v>
      </c>
      <c r="D663" s="55">
        <v>1731.6421999999998</v>
      </c>
      <c r="E663" s="55">
        <v>1792.2413999999997</v>
      </c>
      <c r="F663" s="55">
        <v>1824.6337999999998</v>
      </c>
      <c r="G663" s="55">
        <v>1898.4477999999992</v>
      </c>
    </row>
    <row r="664" spans="1:7" s="7" customFormat="1">
      <c r="A664" s="179"/>
      <c r="B664" s="145">
        <v>1830</v>
      </c>
      <c r="C664" s="146">
        <v>0</v>
      </c>
      <c r="D664" s="55">
        <v>1741.4142999999997</v>
      </c>
      <c r="E664" s="55">
        <v>1802.2540999999997</v>
      </c>
      <c r="F664" s="55">
        <v>1834.7896999999998</v>
      </c>
      <c r="G664" s="55">
        <v>1908.9606999999992</v>
      </c>
    </row>
    <row r="665" spans="1:7" s="7" customFormat="1">
      <c r="A665" s="179"/>
      <c r="B665" s="145">
        <v>1840</v>
      </c>
      <c r="C665" s="146">
        <v>0</v>
      </c>
      <c r="D665" s="55">
        <v>1751.1863999999996</v>
      </c>
      <c r="E665" s="55">
        <v>1812.2667999999996</v>
      </c>
      <c r="F665" s="55">
        <v>1844.9455999999998</v>
      </c>
      <c r="G665" s="55">
        <v>1919.4735999999991</v>
      </c>
    </row>
    <row r="666" spans="1:7" s="7" customFormat="1">
      <c r="A666" s="179"/>
      <c r="B666" s="145">
        <v>1850</v>
      </c>
      <c r="C666" s="146">
        <v>0</v>
      </c>
      <c r="D666" s="55">
        <v>1760.9584999999995</v>
      </c>
      <c r="E666" s="55">
        <v>1822.2794999999996</v>
      </c>
      <c r="F666" s="55">
        <v>1855.1014999999998</v>
      </c>
      <c r="G666" s="55">
        <v>1929.9864999999991</v>
      </c>
    </row>
    <row r="667" spans="1:7" s="7" customFormat="1">
      <c r="A667" s="179"/>
      <c r="B667" s="145">
        <v>1860</v>
      </c>
      <c r="C667" s="146">
        <v>0</v>
      </c>
      <c r="D667" s="55">
        <v>1770.7305999999994</v>
      </c>
      <c r="E667" s="55">
        <v>1832.2921999999996</v>
      </c>
      <c r="F667" s="55">
        <v>1865.2573999999997</v>
      </c>
      <c r="G667" s="55">
        <v>1940.499399999999</v>
      </c>
    </row>
    <row r="668" spans="1:7" s="7" customFormat="1">
      <c r="A668" s="179"/>
      <c r="B668" s="145">
        <v>1870</v>
      </c>
      <c r="C668" s="146">
        <v>0</v>
      </c>
      <c r="D668" s="55">
        <v>1780.5026999999993</v>
      </c>
      <c r="E668" s="55">
        <v>1842.3048999999996</v>
      </c>
      <c r="F668" s="55">
        <v>1875.4132999999997</v>
      </c>
      <c r="G668" s="55">
        <v>1951.012299999999</v>
      </c>
    </row>
    <row r="669" spans="1:7" s="7" customFormat="1">
      <c r="A669" s="179"/>
      <c r="B669" s="145">
        <v>1880</v>
      </c>
      <c r="C669" s="146">
        <v>0</v>
      </c>
      <c r="D669" s="55">
        <v>1790.2747999999992</v>
      </c>
      <c r="E669" s="55">
        <v>1852.3175999999996</v>
      </c>
      <c r="F669" s="55">
        <v>1885.5691999999997</v>
      </c>
      <c r="G669" s="55">
        <v>1961.5251999999989</v>
      </c>
    </row>
    <row r="670" spans="1:7" s="7" customFormat="1">
      <c r="A670" s="179"/>
      <c r="B670" s="145">
        <v>1890</v>
      </c>
      <c r="C670" s="146">
        <v>0</v>
      </c>
      <c r="D670" s="55">
        <v>1800.0468999999991</v>
      </c>
      <c r="E670" s="55">
        <v>1862.3302999999996</v>
      </c>
      <c r="F670" s="55">
        <v>1895.7250999999997</v>
      </c>
      <c r="G670" s="55">
        <v>1972.0380999999988</v>
      </c>
    </row>
    <row r="671" spans="1:7" s="7" customFormat="1">
      <c r="A671" s="179"/>
      <c r="B671" s="145">
        <v>1900</v>
      </c>
      <c r="C671" s="146">
        <v>0</v>
      </c>
      <c r="D671" s="55">
        <v>1809.819</v>
      </c>
      <c r="E671" s="55">
        <v>1872.3429999999996</v>
      </c>
      <c r="F671" s="55">
        <v>1905.8809999999999</v>
      </c>
      <c r="G671" s="55">
        <v>1982.5509999999992</v>
      </c>
    </row>
    <row r="672" spans="1:7" s="7" customFormat="1">
      <c r="A672" s="179"/>
      <c r="B672" s="145">
        <v>1910</v>
      </c>
      <c r="C672" s="146">
        <v>0</v>
      </c>
      <c r="D672" s="55">
        <v>1819.5910999999999</v>
      </c>
      <c r="E672" s="55">
        <v>1882.3556999999996</v>
      </c>
      <c r="F672" s="55">
        <v>1916.0368999999998</v>
      </c>
      <c r="G672" s="55">
        <v>1993.0638999999992</v>
      </c>
    </row>
    <row r="673" spans="1:9" s="7" customFormat="1">
      <c r="A673" s="179"/>
      <c r="B673" s="145">
        <v>1920</v>
      </c>
      <c r="C673" s="146">
        <v>0</v>
      </c>
      <c r="D673" s="55">
        <v>1829.3631999999998</v>
      </c>
      <c r="E673" s="55">
        <v>1892.3683999999996</v>
      </c>
      <c r="F673" s="55">
        <v>1926.1927999999998</v>
      </c>
      <c r="G673" s="55">
        <v>2003.5767999999994</v>
      </c>
    </row>
    <row r="674" spans="1:9" s="7" customFormat="1">
      <c r="A674" s="179"/>
      <c r="B674" s="145">
        <v>1930</v>
      </c>
      <c r="C674" s="146">
        <v>0</v>
      </c>
      <c r="D674" s="55">
        <v>1839.1352999999997</v>
      </c>
      <c r="E674" s="55">
        <v>1902.3810999999996</v>
      </c>
      <c r="F674" s="55">
        <v>1936.3486999999998</v>
      </c>
      <c r="G674" s="55">
        <v>2014.0896999999995</v>
      </c>
    </row>
    <row r="675" spans="1:9" s="7" customFormat="1">
      <c r="A675" s="179"/>
      <c r="B675" s="145">
        <v>1940</v>
      </c>
      <c r="C675" s="146">
        <v>0</v>
      </c>
      <c r="D675" s="55">
        <v>1848.9073999999996</v>
      </c>
      <c r="E675" s="55">
        <v>1912.3937999999996</v>
      </c>
      <c r="F675" s="55">
        <v>1946.5045999999998</v>
      </c>
      <c r="G675" s="55">
        <v>2024.6025999999997</v>
      </c>
    </row>
    <row r="676" spans="1:9" s="7" customFormat="1">
      <c r="A676" s="179"/>
      <c r="B676" s="145">
        <v>1950</v>
      </c>
      <c r="C676" s="146">
        <v>0</v>
      </c>
      <c r="D676" s="55">
        <v>1858.6794999999995</v>
      </c>
      <c r="E676" s="55">
        <v>1922.4064999999996</v>
      </c>
      <c r="F676" s="55">
        <v>1956.6604999999997</v>
      </c>
      <c r="G676" s="55">
        <v>2035.1154999999999</v>
      </c>
    </row>
    <row r="677" spans="1:9" s="7" customFormat="1">
      <c r="A677" s="179"/>
      <c r="B677" s="145">
        <v>1960</v>
      </c>
      <c r="C677" s="146">
        <v>0</v>
      </c>
      <c r="D677" s="55">
        <v>1868.4515999999994</v>
      </c>
      <c r="E677" s="55">
        <v>1932.4191999999996</v>
      </c>
      <c r="F677" s="55">
        <v>1966.8163999999997</v>
      </c>
      <c r="G677" s="55">
        <v>2045.6284000000001</v>
      </c>
    </row>
    <row r="678" spans="1:9" s="7" customFormat="1">
      <c r="A678" s="179"/>
      <c r="B678" s="145">
        <v>1970</v>
      </c>
      <c r="C678" s="146">
        <v>0</v>
      </c>
      <c r="D678" s="55">
        <v>1878.2236999999993</v>
      </c>
      <c r="E678" s="55">
        <v>1942.4318999999996</v>
      </c>
      <c r="F678" s="55">
        <v>1976.9722999999997</v>
      </c>
      <c r="G678" s="55">
        <v>2056.1413000000002</v>
      </c>
    </row>
    <row r="679" spans="1:9" s="7" customFormat="1">
      <c r="A679" s="179"/>
      <c r="B679" s="145">
        <v>1980</v>
      </c>
      <c r="C679" s="146">
        <v>0</v>
      </c>
      <c r="D679" s="55">
        <v>1887.9957999999992</v>
      </c>
      <c r="E679" s="55">
        <v>1952.4445999999996</v>
      </c>
      <c r="F679" s="55">
        <v>1987.1281999999997</v>
      </c>
      <c r="G679" s="55">
        <v>2066.6542000000004</v>
      </c>
    </row>
    <row r="680" spans="1:9" s="7" customFormat="1">
      <c r="A680" s="179"/>
      <c r="B680" s="145">
        <v>1990</v>
      </c>
      <c r="C680" s="146">
        <v>0</v>
      </c>
      <c r="D680" s="55">
        <v>1897.7678999999991</v>
      </c>
      <c r="E680" s="55">
        <v>1962.4572999999996</v>
      </c>
      <c r="F680" s="55">
        <v>1997.2840999999996</v>
      </c>
      <c r="G680" s="55">
        <v>2077.1671000000006</v>
      </c>
    </row>
    <row r="681" spans="1:9" s="7" customFormat="1">
      <c r="A681" s="179"/>
      <c r="B681" s="145">
        <v>2000</v>
      </c>
      <c r="C681" s="146">
        <v>0</v>
      </c>
      <c r="D681" s="55">
        <v>1907.54</v>
      </c>
      <c r="E681" s="55">
        <v>1972.47</v>
      </c>
      <c r="F681" s="55">
        <v>2007.44</v>
      </c>
      <c r="G681" s="55">
        <v>2087.6799999999998</v>
      </c>
    </row>
    <row r="682" spans="1:9">
      <c r="I682" s="7"/>
    </row>
    <row r="683" spans="1:9">
      <c r="I683" s="7"/>
    </row>
    <row r="684" spans="1:9">
      <c r="I684" s="7"/>
    </row>
    <row r="685" spans="1:9">
      <c r="I685" s="7"/>
    </row>
    <row r="686" spans="1:9">
      <c r="I686" s="7"/>
    </row>
    <row r="687" spans="1:9">
      <c r="I687" s="7"/>
    </row>
    <row r="688" spans="1:9">
      <c r="I688" s="7"/>
    </row>
    <row r="689" spans="9:9">
      <c r="I689" s="7"/>
    </row>
    <row r="690" spans="9:9">
      <c r="I690" s="7"/>
    </row>
    <row r="691" spans="9:9">
      <c r="I691" s="7"/>
    </row>
    <row r="692" spans="9:9">
      <c r="I692" s="7"/>
    </row>
    <row r="693" spans="9:9">
      <c r="I693" s="7"/>
    </row>
    <row r="694" spans="9:9">
      <c r="I694" s="7"/>
    </row>
    <row r="695" spans="9:9">
      <c r="I695" s="7"/>
    </row>
    <row r="696" spans="9:9">
      <c r="I696" s="7"/>
    </row>
    <row r="697" spans="9:9">
      <c r="I697" s="7"/>
    </row>
    <row r="698" spans="9:9">
      <c r="I698" s="7"/>
    </row>
    <row r="699" spans="9:9">
      <c r="I699" s="7"/>
    </row>
    <row r="700" spans="9:9">
      <c r="I700" s="7"/>
    </row>
    <row r="701" spans="9:9">
      <c r="I701" s="7"/>
    </row>
    <row r="702" spans="9:9">
      <c r="I702" s="7"/>
    </row>
    <row r="703" spans="9:9">
      <c r="I703" s="7"/>
    </row>
    <row r="704" spans="9:9">
      <c r="I704" s="7"/>
    </row>
    <row r="705" spans="9:9">
      <c r="I705" s="7"/>
    </row>
    <row r="706" spans="9:9">
      <c r="I706" s="7"/>
    </row>
    <row r="707" spans="9:9">
      <c r="I707" s="7"/>
    </row>
    <row r="708" spans="9:9">
      <c r="I708" s="7"/>
    </row>
    <row r="709" spans="9:9">
      <c r="I709" s="7"/>
    </row>
    <row r="710" spans="9:9">
      <c r="I710" s="7"/>
    </row>
    <row r="711" spans="9:9">
      <c r="I711" s="7"/>
    </row>
    <row r="712" spans="9:9">
      <c r="I712" s="7"/>
    </row>
    <row r="713" spans="9:9">
      <c r="I713" s="7"/>
    </row>
    <row r="714" spans="9:9">
      <c r="I714" s="7"/>
    </row>
    <row r="715" spans="9:9">
      <c r="I715" s="7"/>
    </row>
    <row r="716" spans="9:9">
      <c r="I716" s="7"/>
    </row>
    <row r="717" spans="9:9">
      <c r="I717" s="7"/>
    </row>
    <row r="718" spans="9:9">
      <c r="I718" s="7"/>
    </row>
    <row r="719" spans="9:9">
      <c r="I719" s="7"/>
    </row>
    <row r="720" spans="9:9">
      <c r="I720" s="7"/>
    </row>
    <row r="721" spans="9:9">
      <c r="I721" s="7"/>
    </row>
    <row r="722" spans="9:9">
      <c r="I722" s="7"/>
    </row>
    <row r="723" spans="9:9">
      <c r="I723" s="7"/>
    </row>
    <row r="724" spans="9:9">
      <c r="I724" s="7"/>
    </row>
    <row r="725" spans="9:9">
      <c r="I725" s="7"/>
    </row>
    <row r="726" spans="9:9">
      <c r="I726" s="7"/>
    </row>
    <row r="727" spans="9:9">
      <c r="I727" s="7"/>
    </row>
    <row r="728" spans="9:9">
      <c r="I728" s="7"/>
    </row>
    <row r="729" spans="9:9">
      <c r="I729" s="7"/>
    </row>
    <row r="730" spans="9:9">
      <c r="I730" s="7"/>
    </row>
    <row r="731" spans="9:9">
      <c r="I731" s="7"/>
    </row>
    <row r="732" spans="9:9">
      <c r="I732" s="7"/>
    </row>
    <row r="733" spans="9:9">
      <c r="I733" s="7"/>
    </row>
    <row r="734" spans="9:9">
      <c r="I734" s="7"/>
    </row>
    <row r="735" spans="9:9">
      <c r="I735" s="7"/>
    </row>
    <row r="736" spans="9:9">
      <c r="I736" s="7"/>
    </row>
    <row r="737" spans="9:9">
      <c r="I737" s="7"/>
    </row>
    <row r="738" spans="9:9">
      <c r="I738" s="7"/>
    </row>
    <row r="739" spans="9:9">
      <c r="I739" s="7"/>
    </row>
    <row r="740" spans="9:9">
      <c r="I740" s="7"/>
    </row>
    <row r="741" spans="9:9">
      <c r="I741" s="7"/>
    </row>
    <row r="742" spans="9:9">
      <c r="I742" s="7"/>
    </row>
    <row r="743" spans="9:9">
      <c r="I743" s="7"/>
    </row>
    <row r="744" spans="9:9">
      <c r="I744" s="7"/>
    </row>
    <row r="745" spans="9:9">
      <c r="I745" s="7"/>
    </row>
    <row r="746" spans="9:9">
      <c r="I746" s="7"/>
    </row>
    <row r="747" spans="9:9">
      <c r="I747" s="7"/>
    </row>
    <row r="748" spans="9:9">
      <c r="I748" s="7"/>
    </row>
    <row r="749" spans="9:9">
      <c r="I749" s="7"/>
    </row>
    <row r="750" spans="9:9">
      <c r="I750" s="7"/>
    </row>
    <row r="751" spans="9:9">
      <c r="I751" s="7"/>
    </row>
    <row r="752" spans="9:9">
      <c r="I752" s="7"/>
    </row>
    <row r="753" spans="9:9">
      <c r="I753" s="7"/>
    </row>
    <row r="754" spans="9:9">
      <c r="I754" s="7"/>
    </row>
    <row r="755" spans="9:9">
      <c r="I755" s="7"/>
    </row>
    <row r="756" spans="9:9">
      <c r="I756" s="7"/>
    </row>
    <row r="757" spans="9:9">
      <c r="I757" s="7"/>
    </row>
    <row r="758" spans="9:9">
      <c r="I758" s="7"/>
    </row>
    <row r="759" spans="9:9">
      <c r="I759" s="7"/>
    </row>
    <row r="760" spans="9:9">
      <c r="I760" s="7"/>
    </row>
    <row r="761" spans="9:9">
      <c r="I761" s="7"/>
    </row>
  </sheetData>
  <mergeCells count="25">
    <mergeCell ref="D228:G228"/>
    <mergeCell ref="C47:F47"/>
    <mergeCell ref="C92:D92"/>
    <mergeCell ref="C66:E66"/>
    <mergeCell ref="C205:G205"/>
    <mergeCell ref="C198:G198"/>
    <mergeCell ref="E133:G133"/>
    <mergeCell ref="C85:D85"/>
    <mergeCell ref="C191:K191"/>
    <mergeCell ref="C36:L36"/>
    <mergeCell ref="B100:B101"/>
    <mergeCell ref="C100:C101"/>
    <mergeCell ref="D100:D101"/>
    <mergeCell ref="B76:B77"/>
    <mergeCell ref="B85:B86"/>
    <mergeCell ref="B92:B93"/>
    <mergeCell ref="B48:B49"/>
    <mergeCell ref="B66:B67"/>
    <mergeCell ref="C55:F55"/>
    <mergeCell ref="G47:J47"/>
    <mergeCell ref="K47:N47"/>
    <mergeCell ref="L48:N48"/>
    <mergeCell ref="L66:N66"/>
    <mergeCell ref="I66:K66"/>
    <mergeCell ref="F66:H66"/>
  </mergeCells>
  <phoneticPr fontId="3" type="noConversion"/>
  <conditionalFormatting sqref="C208:G210 C200:L203 C208:L209 D210:L210 D10:D17">
    <cfRule type="cellIs" dxfId="4" priority="9" stopIfTrue="1" operator="equal">
      <formula>0</formula>
    </cfRule>
  </conditionalFormatting>
  <conditionalFormatting sqref="L138 I138 G159:G160 B158 R151 O151 H139:K139 F140:F146 H140:J149 G140 G144:G145 E148:G149 E89:J90 F91:G91 I91:J91 K18:K20">
    <cfRule type="cellIs" dxfId="3" priority="10" stopIfTrue="1" operator="equal">
      <formula>0</formula>
    </cfRule>
  </conditionalFormatting>
  <pageMargins left="0.75" right="0.75" top="1" bottom="1" header="0.5" footer="0.5"/>
  <pageSetup paperSize="9" scale="62" fitToHeight="4" orientation="landscape" r:id="rId1"/>
  <headerFooter alignWithMargins="0">
    <oddFooter>&amp;L&amp;A
&amp;F&amp;C&amp;D&amp;R&amp;P / &amp;N</oddFooter>
  </headerFooter>
  <rowBreaks count="2" manualBreakCount="2">
    <brk id="30" max="10" man="1"/>
    <brk id="9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indexed="50"/>
    <pageSetUpPr fitToPage="1"/>
  </sheetPr>
  <dimension ref="A1:IY35"/>
  <sheetViews>
    <sheetView showGridLines="0" zoomScale="85" zoomScaleNormal="70" workbookViewId="0">
      <pane xSplit="2" ySplit="8" topLeftCell="C9" activePane="bottomRight" state="frozen"/>
      <selection pane="topRight"/>
      <selection pane="bottomLeft"/>
      <selection pane="bottomRight" activeCell="B1" sqref="B1"/>
    </sheetView>
  </sheetViews>
  <sheetFormatPr defaultRowHeight="12.75"/>
  <cols>
    <col min="1" max="1" width="3.5703125" style="175" customWidth="1"/>
    <col min="2" max="2" width="50.7109375" customWidth="1"/>
    <col min="3" max="9" width="6.85546875" customWidth="1"/>
    <col min="10" max="11" width="7.42578125" style="68" customWidth="1"/>
    <col min="12" max="12" width="7.42578125" customWidth="1"/>
    <col min="13" max="13" width="7.42578125" style="68" customWidth="1"/>
    <col min="14" max="14" width="11.85546875" customWidth="1"/>
    <col min="15" max="16" width="11.5703125" customWidth="1"/>
    <col min="17" max="19" width="10.85546875" customWidth="1"/>
  </cols>
  <sheetData>
    <row r="1" spans="1:259" ht="26.25">
      <c r="A1" s="173" t="s">
        <v>195</v>
      </c>
      <c r="J1" s="76"/>
      <c r="K1" s="76"/>
      <c r="M1" s="76"/>
    </row>
    <row r="2" spans="1:259">
      <c r="J2" s="76"/>
      <c r="K2" s="76"/>
      <c r="M2" s="76"/>
    </row>
    <row r="3" spans="1:259" s="327" customFormat="1">
      <c r="A3" s="315" t="s">
        <v>129</v>
      </c>
      <c r="D3" s="316"/>
      <c r="E3" s="316"/>
      <c r="F3" s="316"/>
      <c r="G3" s="316"/>
      <c r="H3" s="328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316"/>
      <c r="AO3" s="316"/>
      <c r="AP3" s="316"/>
      <c r="AQ3" s="316"/>
      <c r="AR3" s="316"/>
      <c r="AS3" s="316"/>
      <c r="AT3" s="316"/>
      <c r="AU3" s="316"/>
      <c r="AV3" s="316"/>
      <c r="AW3" s="316"/>
      <c r="AX3" s="316"/>
      <c r="AY3" s="316"/>
      <c r="AZ3" s="316"/>
      <c r="BA3" s="316"/>
      <c r="BB3" s="316"/>
      <c r="BC3" s="316"/>
      <c r="BD3" s="316"/>
      <c r="BE3" s="316"/>
      <c r="BF3" s="316"/>
      <c r="BG3" s="316"/>
      <c r="BH3" s="316"/>
      <c r="BI3" s="316"/>
      <c r="BJ3" s="316"/>
      <c r="BK3" s="316"/>
      <c r="BL3" s="316"/>
      <c r="BM3" s="316"/>
      <c r="BN3" s="316"/>
      <c r="BO3" s="316"/>
      <c r="BP3" s="316"/>
      <c r="BQ3" s="316"/>
      <c r="BR3" s="316"/>
      <c r="BS3" s="316"/>
      <c r="BT3" s="316"/>
      <c r="BU3" s="316"/>
      <c r="BV3" s="316"/>
      <c r="BW3" s="316"/>
      <c r="BX3" s="316"/>
      <c r="BY3" s="316"/>
      <c r="BZ3" s="316"/>
      <c r="CA3" s="316"/>
      <c r="CB3" s="316"/>
      <c r="CC3" s="316"/>
      <c r="CD3" s="316"/>
      <c r="CE3" s="316"/>
      <c r="CF3" s="316"/>
      <c r="CG3" s="316"/>
      <c r="CH3" s="316"/>
      <c r="CI3" s="316"/>
      <c r="CJ3" s="316"/>
      <c r="CK3" s="316"/>
      <c r="CL3" s="316"/>
      <c r="CM3" s="316"/>
      <c r="CN3" s="316"/>
      <c r="CO3" s="316"/>
      <c r="CP3" s="316"/>
      <c r="CQ3" s="316"/>
      <c r="CR3" s="316"/>
      <c r="CS3" s="316"/>
      <c r="CT3" s="316"/>
      <c r="CU3" s="316"/>
      <c r="CV3" s="316"/>
      <c r="CW3" s="316"/>
      <c r="CX3" s="316"/>
      <c r="CY3" s="316"/>
      <c r="CZ3" s="316"/>
      <c r="DA3" s="316"/>
      <c r="DB3" s="316"/>
      <c r="DC3" s="316"/>
      <c r="DD3" s="316"/>
      <c r="DE3" s="316"/>
      <c r="DF3" s="316"/>
      <c r="DG3" s="316"/>
      <c r="DH3" s="316"/>
      <c r="DI3" s="316"/>
      <c r="DJ3" s="316"/>
      <c r="DK3" s="316"/>
      <c r="DL3" s="316"/>
      <c r="DM3" s="316"/>
      <c r="DN3" s="316"/>
      <c r="DO3" s="316"/>
      <c r="DP3" s="316"/>
      <c r="DQ3" s="316"/>
      <c r="DR3" s="316"/>
      <c r="DS3" s="316"/>
      <c r="DT3" s="316"/>
      <c r="DU3" s="316"/>
      <c r="DV3" s="316"/>
      <c r="DW3" s="316"/>
      <c r="DX3" s="316"/>
      <c r="DY3" s="316"/>
      <c r="DZ3" s="316"/>
      <c r="EA3" s="316"/>
      <c r="EB3" s="316"/>
      <c r="EC3" s="316"/>
      <c r="ED3" s="316"/>
      <c r="EE3" s="316"/>
      <c r="EF3" s="316"/>
      <c r="EG3" s="316"/>
      <c r="EH3" s="316"/>
      <c r="EI3" s="316"/>
      <c r="EJ3" s="316"/>
      <c r="EK3" s="316"/>
      <c r="EL3" s="316"/>
      <c r="EM3" s="316"/>
      <c r="EN3" s="316"/>
      <c r="EO3" s="316"/>
      <c r="EP3" s="316"/>
      <c r="EQ3" s="316"/>
      <c r="ER3" s="316"/>
      <c r="ES3" s="316"/>
      <c r="ET3" s="316"/>
      <c r="EU3" s="316"/>
      <c r="EV3" s="316"/>
      <c r="EW3" s="316"/>
      <c r="EX3" s="316"/>
      <c r="EY3" s="316"/>
      <c r="EZ3" s="316"/>
      <c r="FA3" s="316"/>
      <c r="FB3" s="316"/>
      <c r="FC3" s="316"/>
      <c r="FD3" s="316"/>
      <c r="FE3" s="316"/>
      <c r="FF3" s="316"/>
      <c r="FG3" s="316"/>
      <c r="FH3" s="316"/>
      <c r="FI3" s="316"/>
      <c r="FJ3" s="316"/>
      <c r="FK3" s="316"/>
      <c r="FL3" s="316"/>
      <c r="FM3" s="316"/>
      <c r="FN3" s="316"/>
      <c r="FO3" s="316"/>
      <c r="FP3" s="316"/>
      <c r="FQ3" s="316"/>
      <c r="FR3" s="316"/>
      <c r="FS3" s="316"/>
      <c r="FT3" s="316"/>
      <c r="FU3" s="316"/>
      <c r="FV3" s="316"/>
      <c r="FW3" s="316"/>
      <c r="FX3" s="316"/>
      <c r="FY3" s="316"/>
      <c r="FZ3" s="316"/>
      <c r="GA3" s="316"/>
      <c r="GB3" s="316"/>
      <c r="GC3" s="316"/>
      <c r="GD3" s="316"/>
      <c r="GE3" s="316"/>
      <c r="GF3" s="316"/>
      <c r="GG3" s="316"/>
      <c r="GH3" s="316"/>
      <c r="GI3" s="316"/>
      <c r="GJ3" s="316"/>
      <c r="GK3" s="316"/>
      <c r="GL3" s="316"/>
      <c r="GM3" s="316"/>
      <c r="GN3" s="316"/>
      <c r="GO3" s="316"/>
      <c r="GP3" s="316"/>
      <c r="GQ3" s="316"/>
      <c r="GR3" s="316"/>
      <c r="GS3" s="316"/>
      <c r="GT3" s="316"/>
      <c r="GU3" s="316"/>
      <c r="GV3" s="316"/>
      <c r="GW3" s="316"/>
      <c r="GX3" s="316"/>
      <c r="GY3" s="316"/>
      <c r="GZ3" s="316"/>
      <c r="HA3" s="316"/>
      <c r="HB3" s="316"/>
      <c r="HC3" s="316"/>
      <c r="HD3" s="316"/>
      <c r="HE3" s="316"/>
      <c r="HF3" s="316"/>
      <c r="HG3" s="316"/>
      <c r="HH3" s="316"/>
      <c r="HI3" s="316"/>
      <c r="HJ3" s="316"/>
      <c r="HK3" s="316"/>
      <c r="HL3" s="316"/>
      <c r="HM3" s="316"/>
      <c r="HN3" s="316"/>
      <c r="HO3" s="316"/>
      <c r="HP3" s="316"/>
      <c r="HQ3" s="316"/>
      <c r="HR3" s="316"/>
      <c r="HS3" s="316"/>
      <c r="HT3" s="316"/>
      <c r="HU3" s="316"/>
      <c r="HV3" s="316"/>
      <c r="HW3" s="316"/>
      <c r="HX3" s="316"/>
      <c r="HY3" s="316"/>
      <c r="HZ3" s="316"/>
      <c r="IA3" s="316"/>
      <c r="IB3" s="316"/>
      <c r="IC3" s="316"/>
      <c r="ID3" s="316"/>
      <c r="IE3" s="316"/>
      <c r="IF3" s="316"/>
      <c r="IG3" s="316"/>
      <c r="IH3" s="316"/>
      <c r="II3" s="316"/>
      <c r="IJ3" s="316"/>
      <c r="IK3" s="316"/>
      <c r="IL3" s="316"/>
      <c r="IM3" s="316"/>
      <c r="IN3" s="316"/>
      <c r="IO3" s="316"/>
      <c r="IP3" s="316"/>
      <c r="IQ3" s="316"/>
      <c r="IR3" s="316"/>
      <c r="IS3" s="316"/>
      <c r="IT3" s="316"/>
      <c r="IU3" s="316"/>
      <c r="IV3" s="316"/>
      <c r="IW3" s="316"/>
      <c r="IX3" s="316"/>
      <c r="IY3" s="316"/>
    </row>
    <row r="4" spans="1:259" s="21" customFormat="1">
      <c r="A4" s="119" t="s">
        <v>196</v>
      </c>
      <c r="B4" s="20"/>
      <c r="C4" s="20"/>
      <c r="D4" s="20"/>
      <c r="E4" s="20"/>
      <c r="F4" s="20"/>
      <c r="G4" s="20"/>
      <c r="J4" s="20"/>
    </row>
    <row r="5" spans="1:259" s="21" customFormat="1">
      <c r="A5" s="119"/>
      <c r="B5" s="20"/>
      <c r="C5" s="20"/>
      <c r="D5" s="20"/>
      <c r="E5" s="20"/>
      <c r="F5" s="20"/>
      <c r="G5" s="20"/>
      <c r="J5" s="20"/>
    </row>
    <row r="6" spans="1:259" s="17" customFormat="1" ht="25.5" customHeight="1">
      <c r="A6" s="180"/>
      <c r="B6" s="353"/>
      <c r="C6" s="484" t="s">
        <v>197</v>
      </c>
      <c r="D6" s="485"/>
      <c r="E6" s="485"/>
      <c r="F6" s="485"/>
      <c r="G6" s="485"/>
      <c r="H6" s="484" t="s">
        <v>199</v>
      </c>
      <c r="I6" s="485"/>
      <c r="J6" s="485"/>
      <c r="K6" s="484" t="s">
        <v>198</v>
      </c>
      <c r="L6" s="485"/>
      <c r="M6" s="485"/>
      <c r="N6" s="485"/>
      <c r="O6" s="485"/>
      <c r="P6" s="480" t="s">
        <v>138</v>
      </c>
      <c r="Q6" s="480"/>
      <c r="R6" s="480"/>
      <c r="S6" s="480"/>
      <c r="T6" s="480"/>
      <c r="U6" s="480"/>
      <c r="V6" s="480"/>
    </row>
    <row r="7" spans="1:259" s="17" customFormat="1" ht="25.5" customHeight="1">
      <c r="A7" s="180"/>
      <c r="B7" s="325" t="s">
        <v>200</v>
      </c>
      <c r="C7" s="354"/>
      <c r="D7" s="481" t="s">
        <v>6</v>
      </c>
      <c r="E7" s="483"/>
      <c r="F7" s="481" t="s">
        <v>7</v>
      </c>
      <c r="G7" s="483"/>
      <c r="H7" s="481"/>
      <c r="I7" s="482"/>
      <c r="J7" s="483"/>
      <c r="K7" s="325"/>
      <c r="L7" s="325"/>
      <c r="M7" s="355"/>
      <c r="N7" s="356"/>
      <c r="O7" s="356"/>
      <c r="P7" s="353"/>
      <c r="Q7" s="353"/>
      <c r="R7" s="353"/>
      <c r="S7" s="353"/>
      <c r="T7" s="353"/>
      <c r="U7" s="353"/>
      <c r="V7" s="353"/>
    </row>
    <row r="8" spans="1:259" ht="38.25" customHeight="1">
      <c r="A8" s="180"/>
      <c r="B8" s="353" t="s">
        <v>137</v>
      </c>
      <c r="C8" s="367" t="s">
        <v>26</v>
      </c>
      <c r="D8" s="367" t="s">
        <v>31</v>
      </c>
      <c r="E8" s="367" t="s">
        <v>29</v>
      </c>
      <c r="F8" s="367" t="s">
        <v>84</v>
      </c>
      <c r="G8" s="367" t="s">
        <v>21</v>
      </c>
      <c r="H8" s="367" t="s">
        <v>77</v>
      </c>
      <c r="I8" s="367" t="s">
        <v>22</v>
      </c>
      <c r="J8" s="367" t="s">
        <v>32</v>
      </c>
      <c r="K8" s="367" t="s">
        <v>106</v>
      </c>
      <c r="L8" s="367" t="s">
        <v>8</v>
      </c>
      <c r="M8" s="367" t="s">
        <v>42</v>
      </c>
      <c r="N8" s="367" t="s">
        <v>44</v>
      </c>
      <c r="O8" s="367" t="s">
        <v>43</v>
      </c>
      <c r="P8" s="367" t="s">
        <v>45</v>
      </c>
      <c r="Q8" s="367" t="s">
        <v>85</v>
      </c>
      <c r="R8" s="367" t="s">
        <v>57</v>
      </c>
      <c r="S8" s="367" t="s">
        <v>86</v>
      </c>
      <c r="T8" s="367" t="s">
        <v>55</v>
      </c>
      <c r="U8" s="367" t="s">
        <v>56</v>
      </c>
      <c r="V8" s="367" t="s">
        <v>161</v>
      </c>
    </row>
    <row r="9" spans="1:259">
      <c r="A9" s="180"/>
      <c r="B9" s="366" t="s">
        <v>194</v>
      </c>
      <c r="C9" s="436">
        <v>2</v>
      </c>
      <c r="D9" s="436">
        <v>2</v>
      </c>
      <c r="E9" s="436">
        <v>2</v>
      </c>
      <c r="F9" s="436">
        <v>2</v>
      </c>
      <c r="G9" s="436">
        <v>2</v>
      </c>
      <c r="H9" s="436">
        <v>1</v>
      </c>
      <c r="I9" s="426">
        <v>1.5</v>
      </c>
      <c r="J9" s="426">
        <v>2</v>
      </c>
      <c r="K9" s="436">
        <v>2</v>
      </c>
      <c r="L9" s="436">
        <v>2</v>
      </c>
      <c r="M9" s="436">
        <v>2</v>
      </c>
      <c r="N9" s="436">
        <v>2</v>
      </c>
      <c r="O9" s="427">
        <v>1</v>
      </c>
      <c r="P9" s="433">
        <v>0</v>
      </c>
      <c r="Q9" s="433">
        <v>0</v>
      </c>
      <c r="R9" s="433">
        <v>0</v>
      </c>
      <c r="S9" s="433">
        <v>1</v>
      </c>
      <c r="T9" s="433">
        <v>0</v>
      </c>
      <c r="U9" s="433">
        <v>0</v>
      </c>
      <c r="V9" s="433">
        <v>0</v>
      </c>
    </row>
    <row r="10" spans="1:259">
      <c r="A10" s="180"/>
      <c r="B10" s="366" t="s">
        <v>201</v>
      </c>
      <c r="C10" s="436">
        <v>1</v>
      </c>
      <c r="D10" s="436">
        <v>1</v>
      </c>
      <c r="E10" s="436">
        <v>1</v>
      </c>
      <c r="F10" s="436">
        <v>1</v>
      </c>
      <c r="G10" s="436">
        <v>1</v>
      </c>
      <c r="H10" s="436">
        <v>1</v>
      </c>
      <c r="I10" s="426">
        <v>1</v>
      </c>
      <c r="J10" s="426">
        <v>1.5</v>
      </c>
      <c r="K10" s="436">
        <v>1</v>
      </c>
      <c r="L10" s="436">
        <v>1</v>
      </c>
      <c r="M10" s="436">
        <v>1</v>
      </c>
      <c r="N10" s="436">
        <v>1</v>
      </c>
      <c r="O10" s="427">
        <v>1</v>
      </c>
      <c r="P10" s="433">
        <v>0</v>
      </c>
      <c r="Q10" s="433">
        <v>0</v>
      </c>
      <c r="R10" s="433">
        <v>0</v>
      </c>
      <c r="S10" s="433">
        <v>1</v>
      </c>
      <c r="T10" s="433">
        <v>0</v>
      </c>
      <c r="U10" s="433">
        <v>0</v>
      </c>
      <c r="V10" s="433">
        <v>1</v>
      </c>
    </row>
    <row r="11" spans="1:259">
      <c r="A11" s="180"/>
      <c r="B11" s="366" t="s">
        <v>202</v>
      </c>
      <c r="C11" s="436">
        <v>1</v>
      </c>
      <c r="D11" s="436">
        <v>1</v>
      </c>
      <c r="E11" s="436">
        <v>1</v>
      </c>
      <c r="F11" s="436">
        <v>1</v>
      </c>
      <c r="G11" s="436">
        <v>1</v>
      </c>
      <c r="H11" s="436">
        <v>1</v>
      </c>
      <c r="I11" s="426">
        <v>1</v>
      </c>
      <c r="J11" s="426">
        <v>1.5</v>
      </c>
      <c r="K11" s="436">
        <v>1</v>
      </c>
      <c r="L11" s="436">
        <v>1</v>
      </c>
      <c r="M11" s="436">
        <v>1</v>
      </c>
      <c r="N11" s="436">
        <v>1</v>
      </c>
      <c r="O11" s="427">
        <v>1</v>
      </c>
      <c r="P11" s="433">
        <v>0</v>
      </c>
      <c r="Q11" s="433">
        <v>0</v>
      </c>
      <c r="R11" s="433">
        <v>0</v>
      </c>
      <c r="S11" s="433">
        <v>1</v>
      </c>
      <c r="T11" s="433">
        <v>0</v>
      </c>
      <c r="U11" s="433">
        <v>0</v>
      </c>
      <c r="V11" s="433">
        <v>1</v>
      </c>
    </row>
    <row r="12" spans="1:259">
      <c r="A12" s="180"/>
      <c r="B12" s="366" t="s">
        <v>203</v>
      </c>
      <c r="C12" s="436">
        <v>1</v>
      </c>
      <c r="D12" s="436">
        <v>1</v>
      </c>
      <c r="E12" s="436">
        <v>1</v>
      </c>
      <c r="F12" s="436">
        <v>1</v>
      </c>
      <c r="G12" s="436">
        <v>1</v>
      </c>
      <c r="H12" s="436">
        <v>1</v>
      </c>
      <c r="I12" s="426">
        <v>1</v>
      </c>
      <c r="J12" s="426">
        <v>1.5</v>
      </c>
      <c r="K12" s="436">
        <v>1</v>
      </c>
      <c r="L12" s="436">
        <v>1</v>
      </c>
      <c r="M12" s="436">
        <v>1</v>
      </c>
      <c r="N12" s="436">
        <v>1</v>
      </c>
      <c r="O12" s="427">
        <v>1</v>
      </c>
      <c r="P12" s="433">
        <v>0</v>
      </c>
      <c r="Q12" s="433">
        <v>0</v>
      </c>
      <c r="R12" s="433">
        <v>0</v>
      </c>
      <c r="S12" s="433">
        <v>1</v>
      </c>
      <c r="T12" s="433">
        <v>0</v>
      </c>
      <c r="U12" s="433">
        <v>0</v>
      </c>
      <c r="V12" s="433">
        <v>1</v>
      </c>
    </row>
    <row r="13" spans="1:259">
      <c r="A13" s="180"/>
      <c r="B13" s="366" t="s">
        <v>204</v>
      </c>
      <c r="C13" s="436">
        <v>1</v>
      </c>
      <c r="D13" s="436">
        <v>1</v>
      </c>
      <c r="E13" s="436">
        <v>1</v>
      </c>
      <c r="F13" s="436">
        <v>1</v>
      </c>
      <c r="G13" s="436">
        <v>1</v>
      </c>
      <c r="H13" s="436">
        <v>1</v>
      </c>
      <c r="I13" s="426">
        <v>1</v>
      </c>
      <c r="J13" s="426">
        <v>1.5</v>
      </c>
      <c r="K13" s="436">
        <v>1</v>
      </c>
      <c r="L13" s="436">
        <v>1</v>
      </c>
      <c r="M13" s="436">
        <v>1</v>
      </c>
      <c r="N13" s="436">
        <v>1</v>
      </c>
      <c r="O13" s="427">
        <v>1</v>
      </c>
      <c r="P13" s="433">
        <v>0</v>
      </c>
      <c r="Q13" s="433">
        <v>0</v>
      </c>
      <c r="R13" s="433">
        <v>0</v>
      </c>
      <c r="S13" s="433">
        <v>1</v>
      </c>
      <c r="T13" s="433">
        <v>0</v>
      </c>
      <c r="U13" s="433">
        <v>0</v>
      </c>
      <c r="V13" s="433">
        <v>1</v>
      </c>
    </row>
    <row r="14" spans="1:259">
      <c r="A14" s="180"/>
      <c r="B14" s="366" t="s">
        <v>205</v>
      </c>
      <c r="C14" s="436">
        <v>1</v>
      </c>
      <c r="D14" s="436">
        <v>1</v>
      </c>
      <c r="E14" s="436">
        <v>1</v>
      </c>
      <c r="F14" s="436">
        <v>1</v>
      </c>
      <c r="G14" s="436">
        <v>1</v>
      </c>
      <c r="H14" s="436">
        <v>1</v>
      </c>
      <c r="I14" s="426">
        <v>1</v>
      </c>
      <c r="J14" s="426">
        <v>1.5</v>
      </c>
      <c r="K14" s="436">
        <v>1</v>
      </c>
      <c r="L14" s="436">
        <v>1</v>
      </c>
      <c r="M14" s="436">
        <v>1</v>
      </c>
      <c r="N14" s="436">
        <v>1</v>
      </c>
      <c r="O14" s="427">
        <v>1</v>
      </c>
      <c r="P14" s="433">
        <v>0</v>
      </c>
      <c r="Q14" s="433">
        <v>0</v>
      </c>
      <c r="R14" s="433">
        <v>0</v>
      </c>
      <c r="S14" s="433">
        <v>1</v>
      </c>
      <c r="T14" s="433">
        <v>0</v>
      </c>
      <c r="U14" s="433">
        <v>0</v>
      </c>
      <c r="V14" s="436">
        <v>0</v>
      </c>
    </row>
    <row r="15" spans="1:259">
      <c r="A15" s="180"/>
      <c r="B15" s="366" t="s">
        <v>206</v>
      </c>
      <c r="C15" s="436">
        <v>1</v>
      </c>
      <c r="D15" s="436">
        <v>1</v>
      </c>
      <c r="E15" s="436">
        <v>1</v>
      </c>
      <c r="F15" s="436">
        <v>1</v>
      </c>
      <c r="G15" s="436">
        <v>1</v>
      </c>
      <c r="H15" s="436">
        <v>1</v>
      </c>
      <c r="I15" s="426">
        <v>1.25</v>
      </c>
      <c r="J15" s="426">
        <v>1.5</v>
      </c>
      <c r="K15" s="436">
        <v>1</v>
      </c>
      <c r="L15" s="436">
        <v>1</v>
      </c>
      <c r="M15" s="436">
        <v>1</v>
      </c>
      <c r="N15" s="436">
        <v>1</v>
      </c>
      <c r="O15" s="427">
        <v>1</v>
      </c>
      <c r="P15" s="433">
        <v>0</v>
      </c>
      <c r="Q15" s="433">
        <v>0</v>
      </c>
      <c r="R15" s="433">
        <v>0</v>
      </c>
      <c r="S15" s="433">
        <v>1</v>
      </c>
      <c r="T15" s="433">
        <v>0</v>
      </c>
      <c r="U15" s="433">
        <v>0</v>
      </c>
      <c r="V15" s="433">
        <v>1</v>
      </c>
    </row>
    <row r="16" spans="1:259">
      <c r="A16" s="180"/>
      <c r="B16" s="366" t="s">
        <v>207</v>
      </c>
      <c r="C16" s="436">
        <v>1</v>
      </c>
      <c r="D16" s="436">
        <v>1</v>
      </c>
      <c r="E16" s="436">
        <v>1</v>
      </c>
      <c r="F16" s="436">
        <v>1</v>
      </c>
      <c r="G16" s="436">
        <v>1</v>
      </c>
      <c r="H16" s="436">
        <v>1</v>
      </c>
      <c r="I16" s="426">
        <v>1.25</v>
      </c>
      <c r="J16" s="426">
        <v>1.5</v>
      </c>
      <c r="K16" s="436">
        <v>1</v>
      </c>
      <c r="L16" s="436">
        <v>1</v>
      </c>
      <c r="M16" s="436">
        <v>1</v>
      </c>
      <c r="N16" s="436">
        <v>1</v>
      </c>
      <c r="O16" s="427">
        <v>1</v>
      </c>
      <c r="P16" s="433">
        <v>0</v>
      </c>
      <c r="Q16" s="433">
        <v>0</v>
      </c>
      <c r="R16" s="433">
        <v>0</v>
      </c>
      <c r="S16" s="433">
        <v>1</v>
      </c>
      <c r="T16" s="433">
        <v>0</v>
      </c>
      <c r="U16" s="433">
        <v>0</v>
      </c>
      <c r="V16" s="433">
        <v>1</v>
      </c>
    </row>
    <row r="17" spans="1:22">
      <c r="A17" s="180"/>
      <c r="B17" s="366" t="s">
        <v>294</v>
      </c>
      <c r="C17" s="436">
        <v>1</v>
      </c>
      <c r="D17" s="436">
        <v>1</v>
      </c>
      <c r="E17" s="436">
        <v>1</v>
      </c>
      <c r="F17" s="436">
        <v>1</v>
      </c>
      <c r="G17" s="436">
        <v>1</v>
      </c>
      <c r="H17" s="436">
        <v>1</v>
      </c>
      <c r="I17" s="426">
        <v>1</v>
      </c>
      <c r="J17" s="426">
        <v>1.5</v>
      </c>
      <c r="K17" s="436">
        <v>1</v>
      </c>
      <c r="L17" s="436">
        <v>1</v>
      </c>
      <c r="M17" s="436">
        <v>1</v>
      </c>
      <c r="N17" s="436">
        <v>1</v>
      </c>
      <c r="O17" s="427">
        <v>1</v>
      </c>
      <c r="P17" s="433">
        <v>0</v>
      </c>
      <c r="Q17" s="433">
        <v>0</v>
      </c>
      <c r="R17" s="433">
        <v>0</v>
      </c>
      <c r="S17" s="433">
        <v>1</v>
      </c>
      <c r="T17" s="433">
        <v>0</v>
      </c>
      <c r="U17" s="433">
        <v>0</v>
      </c>
      <c r="V17" s="433">
        <v>1</v>
      </c>
    </row>
    <row r="18" spans="1:22">
      <c r="A18" s="180"/>
      <c r="B18" s="366" t="s">
        <v>208</v>
      </c>
      <c r="C18" s="436">
        <v>1</v>
      </c>
      <c r="D18" s="436">
        <v>1</v>
      </c>
      <c r="E18" s="436">
        <v>1</v>
      </c>
      <c r="F18" s="436">
        <v>1</v>
      </c>
      <c r="G18" s="436">
        <v>1</v>
      </c>
      <c r="H18" s="436">
        <v>1</v>
      </c>
      <c r="I18" s="426">
        <v>1.5</v>
      </c>
      <c r="J18" s="426">
        <v>1.5</v>
      </c>
      <c r="K18" s="436">
        <v>1</v>
      </c>
      <c r="L18" s="436">
        <v>1</v>
      </c>
      <c r="M18" s="436">
        <v>1</v>
      </c>
      <c r="N18" s="436">
        <v>1</v>
      </c>
      <c r="O18" s="427">
        <v>1</v>
      </c>
      <c r="P18" s="433">
        <v>0</v>
      </c>
      <c r="Q18" s="433">
        <v>0</v>
      </c>
      <c r="R18" s="433">
        <v>0</v>
      </c>
      <c r="S18" s="433">
        <v>1</v>
      </c>
      <c r="T18" s="433">
        <v>0</v>
      </c>
      <c r="U18" s="433">
        <v>0</v>
      </c>
      <c r="V18" s="433">
        <v>1</v>
      </c>
    </row>
    <row r="19" spans="1:22" s="2" customFormat="1">
      <c r="A19" s="180"/>
      <c r="B19" s="366" t="s">
        <v>288</v>
      </c>
      <c r="C19" s="436">
        <v>1</v>
      </c>
      <c r="D19" s="436">
        <v>1</v>
      </c>
      <c r="E19" s="436">
        <v>1</v>
      </c>
      <c r="F19" s="436">
        <v>1</v>
      </c>
      <c r="G19" s="436">
        <v>1</v>
      </c>
      <c r="H19" s="436">
        <v>1</v>
      </c>
      <c r="I19" s="426">
        <v>1.5</v>
      </c>
      <c r="J19" s="426">
        <v>1.5</v>
      </c>
      <c r="K19" s="436">
        <v>1</v>
      </c>
      <c r="L19" s="436">
        <v>1</v>
      </c>
      <c r="M19" s="436">
        <v>1</v>
      </c>
      <c r="N19" s="436">
        <v>1</v>
      </c>
      <c r="O19" s="427">
        <v>1</v>
      </c>
      <c r="P19" s="433">
        <v>0</v>
      </c>
      <c r="Q19" s="433">
        <v>0</v>
      </c>
      <c r="R19" s="433">
        <v>0</v>
      </c>
      <c r="S19" s="433">
        <v>1</v>
      </c>
      <c r="T19" s="433">
        <v>0</v>
      </c>
      <c r="U19" s="433">
        <v>0</v>
      </c>
      <c r="V19" s="433">
        <v>1</v>
      </c>
    </row>
    <row r="20" spans="1:22" s="2" customFormat="1">
      <c r="A20" s="180"/>
      <c r="B20" s="366" t="s">
        <v>286</v>
      </c>
      <c r="C20" s="436">
        <v>1</v>
      </c>
      <c r="D20" s="436">
        <v>1</v>
      </c>
      <c r="E20" s="436">
        <v>1</v>
      </c>
      <c r="F20" s="436">
        <v>1</v>
      </c>
      <c r="G20" s="436">
        <v>1</v>
      </c>
      <c r="H20" s="436">
        <v>1</v>
      </c>
      <c r="I20" s="426">
        <v>1.5</v>
      </c>
      <c r="J20" s="426">
        <v>1.5</v>
      </c>
      <c r="K20" s="436">
        <v>1</v>
      </c>
      <c r="L20" s="436">
        <v>1</v>
      </c>
      <c r="M20" s="436">
        <v>1</v>
      </c>
      <c r="N20" s="436">
        <v>1</v>
      </c>
      <c r="O20" s="427">
        <v>1</v>
      </c>
      <c r="P20" s="433">
        <v>0</v>
      </c>
      <c r="Q20" s="433">
        <v>0</v>
      </c>
      <c r="R20" s="433">
        <v>0</v>
      </c>
      <c r="S20" s="433">
        <v>1</v>
      </c>
      <c r="T20" s="433">
        <v>0</v>
      </c>
      <c r="U20" s="433">
        <v>0</v>
      </c>
      <c r="V20" s="433">
        <v>1</v>
      </c>
    </row>
    <row r="21" spans="1:22" s="2" customFormat="1">
      <c r="A21" s="180"/>
      <c r="B21" s="366" t="s">
        <v>289</v>
      </c>
      <c r="C21" s="436">
        <v>1</v>
      </c>
      <c r="D21" s="436">
        <v>1</v>
      </c>
      <c r="E21" s="436">
        <v>1</v>
      </c>
      <c r="F21" s="436">
        <v>1</v>
      </c>
      <c r="G21" s="436">
        <v>1</v>
      </c>
      <c r="H21" s="436">
        <v>1</v>
      </c>
      <c r="I21" s="426">
        <v>1.5</v>
      </c>
      <c r="J21" s="426">
        <v>1.5</v>
      </c>
      <c r="K21" s="436">
        <v>1</v>
      </c>
      <c r="L21" s="436">
        <v>1</v>
      </c>
      <c r="M21" s="436">
        <v>1</v>
      </c>
      <c r="N21" s="436">
        <v>1</v>
      </c>
      <c r="O21" s="427">
        <v>1</v>
      </c>
      <c r="P21" s="433">
        <v>0</v>
      </c>
      <c r="Q21" s="433">
        <v>0</v>
      </c>
      <c r="R21" s="433">
        <v>0</v>
      </c>
      <c r="S21" s="433">
        <v>1</v>
      </c>
      <c r="T21" s="433">
        <v>0</v>
      </c>
      <c r="U21" s="433">
        <v>0</v>
      </c>
      <c r="V21" s="433">
        <v>1</v>
      </c>
    </row>
    <row r="22" spans="1:22" s="2" customFormat="1">
      <c r="A22" s="180"/>
      <c r="B22" s="366" t="s">
        <v>287</v>
      </c>
      <c r="C22" s="436">
        <v>2</v>
      </c>
      <c r="D22" s="436">
        <v>2</v>
      </c>
      <c r="E22" s="436">
        <v>2</v>
      </c>
      <c r="F22" s="436">
        <v>2</v>
      </c>
      <c r="G22" s="436">
        <v>2</v>
      </c>
      <c r="H22" s="436">
        <v>1</v>
      </c>
      <c r="I22" s="426">
        <v>1</v>
      </c>
      <c r="J22" s="427">
        <v>2</v>
      </c>
      <c r="K22" s="436">
        <v>2</v>
      </c>
      <c r="L22" s="436">
        <v>2</v>
      </c>
      <c r="M22" s="436">
        <v>2</v>
      </c>
      <c r="N22" s="436">
        <v>2</v>
      </c>
      <c r="O22" s="427">
        <v>0</v>
      </c>
      <c r="P22" s="433">
        <v>0</v>
      </c>
      <c r="Q22" s="433">
        <v>1</v>
      </c>
      <c r="R22" s="433">
        <v>0</v>
      </c>
      <c r="S22" s="433">
        <v>1</v>
      </c>
      <c r="T22" s="433">
        <v>0</v>
      </c>
      <c r="U22" s="433">
        <v>0</v>
      </c>
      <c r="V22" s="436">
        <v>0</v>
      </c>
    </row>
    <row r="23" spans="1:22" s="2" customFormat="1">
      <c r="A23" s="180"/>
      <c r="B23" s="366" t="s">
        <v>290</v>
      </c>
      <c r="C23" s="436">
        <v>1</v>
      </c>
      <c r="D23" s="436">
        <v>1</v>
      </c>
      <c r="E23" s="436">
        <v>1</v>
      </c>
      <c r="F23" s="436">
        <v>1</v>
      </c>
      <c r="G23" s="436">
        <v>1</v>
      </c>
      <c r="H23" s="436">
        <v>1</v>
      </c>
      <c r="I23" s="426">
        <v>1</v>
      </c>
      <c r="J23" s="427">
        <v>1</v>
      </c>
      <c r="K23" s="436">
        <v>1</v>
      </c>
      <c r="L23" s="436">
        <v>1</v>
      </c>
      <c r="M23" s="436">
        <v>1</v>
      </c>
      <c r="N23" s="436">
        <v>1</v>
      </c>
      <c r="O23" s="427">
        <v>0</v>
      </c>
      <c r="P23" s="433">
        <v>0</v>
      </c>
      <c r="Q23" s="433">
        <v>1</v>
      </c>
      <c r="R23" s="433">
        <v>0</v>
      </c>
      <c r="S23" s="433">
        <v>1</v>
      </c>
      <c r="T23" s="433">
        <v>0</v>
      </c>
      <c r="U23" s="433">
        <v>0</v>
      </c>
      <c r="V23" s="433">
        <v>1</v>
      </c>
    </row>
    <row r="24" spans="1:22" s="2" customFormat="1">
      <c r="A24" s="180"/>
      <c r="B24" s="366" t="s">
        <v>291</v>
      </c>
      <c r="C24" s="436">
        <v>1</v>
      </c>
      <c r="D24" s="436">
        <v>1</v>
      </c>
      <c r="E24" s="436">
        <v>1</v>
      </c>
      <c r="F24" s="436">
        <v>1</v>
      </c>
      <c r="G24" s="436">
        <v>1</v>
      </c>
      <c r="H24" s="436">
        <v>1</v>
      </c>
      <c r="I24" s="426">
        <v>1</v>
      </c>
      <c r="J24" s="427">
        <v>1</v>
      </c>
      <c r="K24" s="436">
        <v>1</v>
      </c>
      <c r="L24" s="436">
        <v>1</v>
      </c>
      <c r="M24" s="436">
        <v>1</v>
      </c>
      <c r="N24" s="436">
        <v>1</v>
      </c>
      <c r="O24" s="427">
        <v>0</v>
      </c>
      <c r="P24" s="433">
        <v>0</v>
      </c>
      <c r="Q24" s="433">
        <v>1</v>
      </c>
      <c r="R24" s="433">
        <v>0</v>
      </c>
      <c r="S24" s="433">
        <v>1</v>
      </c>
      <c r="T24" s="433">
        <v>0</v>
      </c>
      <c r="U24" s="433">
        <v>0</v>
      </c>
      <c r="V24" s="433">
        <v>1</v>
      </c>
    </row>
    <row r="25" spans="1:22" s="2" customFormat="1">
      <c r="A25" s="180"/>
      <c r="B25" s="366" t="s">
        <v>292</v>
      </c>
      <c r="C25" s="436">
        <v>1</v>
      </c>
      <c r="D25" s="436">
        <v>1</v>
      </c>
      <c r="E25" s="436">
        <v>1</v>
      </c>
      <c r="F25" s="436">
        <v>1</v>
      </c>
      <c r="G25" s="436">
        <v>1</v>
      </c>
      <c r="H25" s="436">
        <v>1</v>
      </c>
      <c r="I25" s="426">
        <v>1</v>
      </c>
      <c r="J25" s="427">
        <v>1</v>
      </c>
      <c r="K25" s="436">
        <v>1</v>
      </c>
      <c r="L25" s="436">
        <v>1</v>
      </c>
      <c r="M25" s="436">
        <v>1</v>
      </c>
      <c r="N25" s="436">
        <v>1</v>
      </c>
      <c r="O25" s="427">
        <v>0</v>
      </c>
      <c r="P25" s="433">
        <v>0</v>
      </c>
      <c r="Q25" s="433">
        <v>1</v>
      </c>
      <c r="R25" s="433">
        <v>0</v>
      </c>
      <c r="S25" s="433">
        <v>0</v>
      </c>
      <c r="T25" s="433">
        <v>0</v>
      </c>
      <c r="U25" s="433">
        <v>0</v>
      </c>
      <c r="V25" s="433">
        <v>1</v>
      </c>
    </row>
    <row r="26" spans="1:22" s="2" customFormat="1">
      <c r="A26" s="180"/>
      <c r="B26" s="366" t="s">
        <v>293</v>
      </c>
      <c r="C26" s="436">
        <v>1</v>
      </c>
      <c r="D26" s="436">
        <v>1</v>
      </c>
      <c r="E26" s="436">
        <v>1</v>
      </c>
      <c r="F26" s="436">
        <v>1</v>
      </c>
      <c r="G26" s="436">
        <v>1</v>
      </c>
      <c r="H26" s="436">
        <v>1</v>
      </c>
      <c r="I26" s="426">
        <v>1</v>
      </c>
      <c r="J26" s="427">
        <v>1</v>
      </c>
      <c r="K26" s="436">
        <v>1</v>
      </c>
      <c r="L26" s="436">
        <v>1</v>
      </c>
      <c r="M26" s="436">
        <v>1</v>
      </c>
      <c r="N26" s="436">
        <v>1</v>
      </c>
      <c r="O26" s="427">
        <v>0</v>
      </c>
      <c r="P26" s="433">
        <v>0</v>
      </c>
      <c r="Q26" s="433">
        <v>1</v>
      </c>
      <c r="R26" s="433">
        <v>0</v>
      </c>
      <c r="S26" s="436">
        <v>0</v>
      </c>
      <c r="T26" s="433">
        <v>0</v>
      </c>
      <c r="U26" s="433">
        <v>0</v>
      </c>
      <c r="V26" s="433">
        <v>1</v>
      </c>
    </row>
    <row r="27" spans="1:22" s="2" customFormat="1">
      <c r="A27" s="180"/>
      <c r="B27" s="366" t="s">
        <v>255</v>
      </c>
      <c r="C27" s="436">
        <v>2</v>
      </c>
      <c r="D27" s="436">
        <v>2</v>
      </c>
      <c r="E27" s="436">
        <v>2</v>
      </c>
      <c r="F27" s="436">
        <v>2</v>
      </c>
      <c r="G27" s="436">
        <v>2</v>
      </c>
      <c r="H27" s="436">
        <v>1</v>
      </c>
      <c r="I27" s="426">
        <v>1</v>
      </c>
      <c r="J27" s="427">
        <v>2</v>
      </c>
      <c r="K27" s="436">
        <v>2</v>
      </c>
      <c r="L27" s="436">
        <v>2</v>
      </c>
      <c r="M27" s="436">
        <v>2</v>
      </c>
      <c r="N27" s="436">
        <v>2</v>
      </c>
      <c r="O27" s="427">
        <v>0</v>
      </c>
      <c r="P27" s="433">
        <v>0</v>
      </c>
      <c r="Q27" s="433">
        <v>0</v>
      </c>
      <c r="R27" s="433">
        <v>1</v>
      </c>
      <c r="S27" s="436">
        <v>1</v>
      </c>
      <c r="T27" s="433">
        <v>0</v>
      </c>
      <c r="U27" s="433">
        <v>0</v>
      </c>
      <c r="V27" s="436">
        <v>0</v>
      </c>
    </row>
    <row r="28" spans="1:22" s="2" customFormat="1">
      <c r="A28" s="180"/>
      <c r="B28" s="366" t="s">
        <v>256</v>
      </c>
      <c r="C28" s="436">
        <v>1</v>
      </c>
      <c r="D28" s="436">
        <v>1</v>
      </c>
      <c r="E28" s="436">
        <v>1</v>
      </c>
      <c r="F28" s="436">
        <v>1</v>
      </c>
      <c r="G28" s="436">
        <v>1</v>
      </c>
      <c r="H28" s="436">
        <v>1</v>
      </c>
      <c r="I28" s="426">
        <v>1</v>
      </c>
      <c r="J28" s="427">
        <v>1</v>
      </c>
      <c r="K28" s="436">
        <v>1</v>
      </c>
      <c r="L28" s="436">
        <v>1</v>
      </c>
      <c r="M28" s="436">
        <v>1</v>
      </c>
      <c r="N28" s="436">
        <v>1</v>
      </c>
      <c r="O28" s="427">
        <v>0</v>
      </c>
      <c r="P28" s="433">
        <v>0</v>
      </c>
      <c r="Q28" s="433">
        <v>0</v>
      </c>
      <c r="R28" s="433">
        <v>1</v>
      </c>
      <c r="S28" s="436">
        <v>1</v>
      </c>
      <c r="T28" s="433">
        <v>0</v>
      </c>
      <c r="U28" s="433">
        <v>0</v>
      </c>
      <c r="V28" s="433">
        <v>1</v>
      </c>
    </row>
    <row r="29" spans="1:22" s="2" customFormat="1">
      <c r="A29" s="180"/>
      <c r="B29" s="366" t="s">
        <v>257</v>
      </c>
      <c r="C29" s="436">
        <v>1</v>
      </c>
      <c r="D29" s="436">
        <v>1</v>
      </c>
      <c r="E29" s="436">
        <v>1</v>
      </c>
      <c r="F29" s="436">
        <v>1</v>
      </c>
      <c r="G29" s="436">
        <v>1</v>
      </c>
      <c r="H29" s="436">
        <v>1</v>
      </c>
      <c r="I29" s="426">
        <v>1</v>
      </c>
      <c r="J29" s="427">
        <v>1</v>
      </c>
      <c r="K29" s="436">
        <v>1</v>
      </c>
      <c r="L29" s="436">
        <v>1</v>
      </c>
      <c r="M29" s="436">
        <v>1</v>
      </c>
      <c r="N29" s="436">
        <v>1</v>
      </c>
      <c r="O29" s="427">
        <v>0</v>
      </c>
      <c r="P29" s="433">
        <v>0</v>
      </c>
      <c r="Q29" s="433">
        <v>0</v>
      </c>
      <c r="R29" s="433">
        <v>1</v>
      </c>
      <c r="S29" s="436">
        <v>1</v>
      </c>
      <c r="T29" s="433">
        <v>0</v>
      </c>
      <c r="U29" s="433">
        <v>0</v>
      </c>
      <c r="V29" s="433">
        <v>1</v>
      </c>
    </row>
    <row r="30" spans="1:22">
      <c r="B30" s="366" t="s">
        <v>258</v>
      </c>
      <c r="C30" s="436">
        <v>1</v>
      </c>
      <c r="D30" s="436">
        <v>1</v>
      </c>
      <c r="E30" s="436">
        <v>1</v>
      </c>
      <c r="F30" s="436">
        <v>1</v>
      </c>
      <c r="G30" s="436">
        <v>1</v>
      </c>
      <c r="H30" s="436">
        <v>1</v>
      </c>
      <c r="I30" s="426">
        <v>1</v>
      </c>
      <c r="J30" s="427">
        <v>1</v>
      </c>
      <c r="K30" s="436">
        <v>1</v>
      </c>
      <c r="L30" s="436">
        <v>1</v>
      </c>
      <c r="M30" s="436">
        <v>1</v>
      </c>
      <c r="N30" s="436">
        <v>1</v>
      </c>
      <c r="O30" s="427">
        <v>0</v>
      </c>
      <c r="P30" s="433">
        <v>0</v>
      </c>
      <c r="Q30" s="433">
        <v>0</v>
      </c>
      <c r="R30" s="433">
        <v>1</v>
      </c>
      <c r="S30" s="436">
        <v>0</v>
      </c>
      <c r="T30" s="433">
        <v>0</v>
      </c>
      <c r="U30" s="433">
        <v>0</v>
      </c>
      <c r="V30" s="433">
        <v>1</v>
      </c>
    </row>
    <row r="31" spans="1:22">
      <c r="B31" s="366" t="s">
        <v>259</v>
      </c>
      <c r="C31" s="436">
        <v>1</v>
      </c>
      <c r="D31" s="436">
        <v>1</v>
      </c>
      <c r="E31" s="436">
        <v>1</v>
      </c>
      <c r="F31" s="436">
        <v>1</v>
      </c>
      <c r="G31" s="436">
        <v>1</v>
      </c>
      <c r="H31" s="436">
        <v>1</v>
      </c>
      <c r="I31" s="426">
        <v>1</v>
      </c>
      <c r="J31" s="427">
        <v>1</v>
      </c>
      <c r="K31" s="436">
        <v>1</v>
      </c>
      <c r="L31" s="436">
        <v>1</v>
      </c>
      <c r="M31" s="436">
        <v>1</v>
      </c>
      <c r="N31" s="436">
        <v>1</v>
      </c>
      <c r="O31" s="427">
        <v>0</v>
      </c>
      <c r="P31" s="433">
        <v>0</v>
      </c>
      <c r="Q31" s="433">
        <v>0</v>
      </c>
      <c r="R31" s="433">
        <v>1</v>
      </c>
      <c r="S31" s="436">
        <v>0</v>
      </c>
      <c r="T31" s="433">
        <v>0</v>
      </c>
      <c r="U31" s="433">
        <v>0</v>
      </c>
      <c r="V31" s="433">
        <v>1</v>
      </c>
    </row>
    <row r="32" spans="1:22">
      <c r="B32" s="366" t="s">
        <v>209</v>
      </c>
      <c r="C32" s="436">
        <v>1</v>
      </c>
      <c r="D32" s="436">
        <v>1</v>
      </c>
      <c r="E32" s="436">
        <v>1</v>
      </c>
      <c r="F32" s="436">
        <v>1</v>
      </c>
      <c r="G32" s="436">
        <v>1</v>
      </c>
      <c r="H32" s="436">
        <v>1</v>
      </c>
      <c r="I32" s="426">
        <v>1</v>
      </c>
      <c r="J32" s="427">
        <v>1</v>
      </c>
      <c r="K32" s="436">
        <v>1</v>
      </c>
      <c r="L32" s="436">
        <v>1</v>
      </c>
      <c r="M32" s="436">
        <v>1</v>
      </c>
      <c r="N32" s="436">
        <v>1</v>
      </c>
      <c r="O32" s="427">
        <v>0</v>
      </c>
      <c r="P32" s="433">
        <v>0</v>
      </c>
      <c r="Q32" s="433">
        <v>0</v>
      </c>
      <c r="R32" s="433">
        <v>0</v>
      </c>
      <c r="S32" s="436">
        <v>1</v>
      </c>
      <c r="T32" s="436">
        <v>1</v>
      </c>
      <c r="U32" s="436">
        <v>1</v>
      </c>
      <c r="V32" s="436">
        <v>0</v>
      </c>
    </row>
    <row r="34" spans="10:15">
      <c r="J34" s="76"/>
      <c r="O34" s="76"/>
    </row>
    <row r="35" spans="10:15">
      <c r="J35" s="76"/>
      <c r="O35" s="76"/>
    </row>
  </sheetData>
  <mergeCells count="7">
    <mergeCell ref="P6:V6"/>
    <mergeCell ref="H7:J7"/>
    <mergeCell ref="D7:E7"/>
    <mergeCell ref="F7:G7"/>
    <mergeCell ref="C6:G6"/>
    <mergeCell ref="H6:J6"/>
    <mergeCell ref="K6:O6"/>
  </mergeCells>
  <phoneticPr fontId="3" type="noConversion"/>
  <pageMargins left="0.75" right="0.75" top="1" bottom="1" header="0.5" footer="0.5"/>
  <pageSetup paperSize="9" scale="67" orientation="landscape" r:id="rId1"/>
  <headerFooter alignWithMargins="0">
    <oddFooter>&amp;L&amp;A
&amp;F&amp;C&amp;D&amp;R&amp;P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indexed="50"/>
  </sheetPr>
  <dimension ref="A1:JA48"/>
  <sheetViews>
    <sheetView showGridLines="0" topLeftCell="A13" zoomScale="80" zoomScaleNormal="80" workbookViewId="0">
      <pane xSplit="3" topLeftCell="D1" activePane="topRight" state="frozen"/>
      <selection pane="topRight" activeCell="B1" sqref="B1"/>
    </sheetView>
  </sheetViews>
  <sheetFormatPr defaultRowHeight="12.75"/>
  <cols>
    <col min="1" max="1" width="4.5703125" style="175" customWidth="1"/>
    <col min="2" max="2" width="56.7109375" customWidth="1"/>
    <col min="3" max="3" width="15.85546875" customWidth="1"/>
    <col min="4" max="7" width="20" customWidth="1"/>
    <col min="8" max="8" width="18.7109375" customWidth="1"/>
    <col min="9" max="9" width="11.5703125" bestFit="1" customWidth="1"/>
    <col min="10" max="10" width="9.5703125" bestFit="1" customWidth="1"/>
    <col min="11" max="11" width="11.140625" bestFit="1" customWidth="1"/>
    <col min="12" max="12" width="10.85546875" bestFit="1" customWidth="1"/>
  </cols>
  <sheetData>
    <row r="1" spans="1:261" ht="26.25">
      <c r="A1" s="173" t="s">
        <v>296</v>
      </c>
    </row>
    <row r="3" spans="1:261" s="327" customFormat="1">
      <c r="A3" s="315" t="s">
        <v>129</v>
      </c>
      <c r="D3" s="316"/>
      <c r="E3" s="316"/>
      <c r="F3" s="316"/>
      <c r="G3" s="316"/>
      <c r="H3" s="316"/>
      <c r="I3" s="328"/>
      <c r="J3" s="316"/>
      <c r="K3" s="316"/>
      <c r="L3" s="316"/>
      <c r="M3" s="316"/>
      <c r="N3" s="328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316"/>
      <c r="AO3" s="316"/>
      <c r="AP3" s="316"/>
      <c r="AQ3" s="316"/>
      <c r="AR3" s="316"/>
      <c r="AS3" s="316"/>
      <c r="AT3" s="316"/>
      <c r="AU3" s="316"/>
      <c r="AV3" s="316"/>
      <c r="AW3" s="316"/>
      <c r="AX3" s="316"/>
      <c r="AY3" s="316"/>
      <c r="AZ3" s="316"/>
      <c r="BA3" s="316"/>
      <c r="BB3" s="316"/>
      <c r="BC3" s="316"/>
      <c r="BD3" s="316"/>
      <c r="BE3" s="316"/>
      <c r="BF3" s="316"/>
      <c r="BG3" s="316"/>
      <c r="BH3" s="316"/>
      <c r="BI3" s="316"/>
      <c r="BJ3" s="316"/>
      <c r="BK3" s="316"/>
      <c r="BL3" s="316"/>
      <c r="BM3" s="316"/>
      <c r="BN3" s="316"/>
      <c r="BO3" s="316"/>
      <c r="BP3" s="316"/>
      <c r="BQ3" s="316"/>
      <c r="BR3" s="316"/>
      <c r="BS3" s="316"/>
      <c r="BT3" s="316"/>
      <c r="BU3" s="316"/>
      <c r="BV3" s="316"/>
      <c r="BW3" s="316"/>
      <c r="BX3" s="316"/>
      <c r="BY3" s="316"/>
      <c r="BZ3" s="316"/>
      <c r="CA3" s="316"/>
      <c r="CB3" s="316"/>
      <c r="CC3" s="316"/>
      <c r="CD3" s="316"/>
      <c r="CE3" s="316"/>
      <c r="CF3" s="316"/>
      <c r="CG3" s="316"/>
      <c r="CH3" s="316"/>
      <c r="CI3" s="316"/>
      <c r="CJ3" s="316"/>
      <c r="CK3" s="316"/>
      <c r="CL3" s="316"/>
      <c r="CM3" s="316"/>
      <c r="CN3" s="316"/>
      <c r="CO3" s="316"/>
      <c r="CP3" s="316"/>
      <c r="CQ3" s="316"/>
      <c r="CR3" s="316"/>
      <c r="CS3" s="316"/>
      <c r="CT3" s="316"/>
      <c r="CU3" s="316"/>
      <c r="CV3" s="316"/>
      <c r="CW3" s="316"/>
      <c r="CX3" s="316"/>
      <c r="CY3" s="316"/>
      <c r="CZ3" s="316"/>
      <c r="DA3" s="316"/>
      <c r="DB3" s="316"/>
      <c r="DC3" s="316"/>
      <c r="DD3" s="316"/>
      <c r="DE3" s="316"/>
      <c r="DF3" s="316"/>
      <c r="DG3" s="316"/>
      <c r="DH3" s="316"/>
      <c r="DI3" s="316"/>
      <c r="DJ3" s="316"/>
      <c r="DK3" s="316"/>
      <c r="DL3" s="316"/>
      <c r="DM3" s="316"/>
      <c r="DN3" s="316"/>
      <c r="DO3" s="316"/>
      <c r="DP3" s="316"/>
      <c r="DQ3" s="316"/>
      <c r="DR3" s="316"/>
      <c r="DS3" s="316"/>
      <c r="DT3" s="316"/>
      <c r="DU3" s="316"/>
      <c r="DV3" s="316"/>
      <c r="DW3" s="316"/>
      <c r="DX3" s="316"/>
      <c r="DY3" s="316"/>
      <c r="DZ3" s="316"/>
      <c r="EA3" s="316"/>
      <c r="EB3" s="316"/>
      <c r="EC3" s="316"/>
      <c r="ED3" s="316"/>
      <c r="EE3" s="316"/>
      <c r="EF3" s="316"/>
      <c r="EG3" s="316"/>
      <c r="EH3" s="316"/>
      <c r="EI3" s="316"/>
      <c r="EJ3" s="316"/>
      <c r="EK3" s="316"/>
      <c r="EL3" s="316"/>
      <c r="EM3" s="316"/>
      <c r="EN3" s="316"/>
      <c r="EO3" s="316"/>
      <c r="EP3" s="316"/>
      <c r="EQ3" s="316"/>
      <c r="ER3" s="316"/>
      <c r="ES3" s="316"/>
      <c r="ET3" s="316"/>
      <c r="EU3" s="316"/>
      <c r="EV3" s="316"/>
      <c r="EW3" s="316"/>
      <c r="EX3" s="316"/>
      <c r="EY3" s="316"/>
      <c r="EZ3" s="316"/>
      <c r="FA3" s="316"/>
      <c r="FB3" s="316"/>
      <c r="FC3" s="316"/>
      <c r="FD3" s="316"/>
      <c r="FE3" s="316"/>
      <c r="FF3" s="316"/>
      <c r="FG3" s="316"/>
      <c r="FH3" s="316"/>
      <c r="FI3" s="316"/>
      <c r="FJ3" s="316"/>
      <c r="FK3" s="316"/>
      <c r="FL3" s="316"/>
      <c r="FM3" s="316"/>
      <c r="FN3" s="316"/>
      <c r="FO3" s="316"/>
      <c r="FP3" s="316"/>
      <c r="FQ3" s="316"/>
      <c r="FR3" s="316"/>
      <c r="FS3" s="316"/>
      <c r="FT3" s="316"/>
      <c r="FU3" s="316"/>
      <c r="FV3" s="316"/>
      <c r="FW3" s="316"/>
      <c r="FX3" s="316"/>
      <c r="FY3" s="316"/>
      <c r="FZ3" s="316"/>
      <c r="GA3" s="316"/>
      <c r="GB3" s="316"/>
      <c r="GC3" s="316"/>
      <c r="GD3" s="316"/>
      <c r="GE3" s="316"/>
      <c r="GF3" s="316"/>
      <c r="GG3" s="316"/>
      <c r="GH3" s="316"/>
      <c r="GI3" s="316"/>
      <c r="GJ3" s="316"/>
      <c r="GK3" s="316"/>
      <c r="GL3" s="316"/>
      <c r="GM3" s="316"/>
      <c r="GN3" s="316"/>
      <c r="GO3" s="316"/>
      <c r="GP3" s="316"/>
      <c r="GQ3" s="316"/>
      <c r="GR3" s="316"/>
      <c r="GS3" s="316"/>
      <c r="GT3" s="316"/>
      <c r="GU3" s="316"/>
      <c r="GV3" s="316"/>
      <c r="GW3" s="316"/>
      <c r="GX3" s="316"/>
      <c r="GY3" s="316"/>
      <c r="GZ3" s="316"/>
      <c r="HA3" s="316"/>
      <c r="HB3" s="316"/>
      <c r="HC3" s="316"/>
      <c r="HD3" s="316"/>
      <c r="HE3" s="316"/>
      <c r="HF3" s="316"/>
      <c r="HG3" s="316"/>
      <c r="HH3" s="316"/>
      <c r="HI3" s="316"/>
      <c r="HJ3" s="316"/>
      <c r="HK3" s="316"/>
      <c r="HL3" s="316"/>
      <c r="HM3" s="316"/>
      <c r="HN3" s="316"/>
      <c r="HO3" s="316"/>
      <c r="HP3" s="316"/>
      <c r="HQ3" s="316"/>
      <c r="HR3" s="316"/>
      <c r="HS3" s="316"/>
      <c r="HT3" s="316"/>
      <c r="HU3" s="316"/>
      <c r="HV3" s="316"/>
      <c r="HW3" s="316"/>
      <c r="HX3" s="316"/>
      <c r="HY3" s="316"/>
      <c r="HZ3" s="316"/>
      <c r="IA3" s="316"/>
      <c r="IB3" s="316"/>
      <c r="IC3" s="316"/>
      <c r="ID3" s="316"/>
      <c r="IE3" s="316"/>
      <c r="IF3" s="316"/>
      <c r="IG3" s="316"/>
      <c r="IH3" s="316"/>
      <c r="II3" s="316"/>
      <c r="IJ3" s="316"/>
      <c r="IK3" s="316"/>
      <c r="IL3" s="316"/>
      <c r="IM3" s="316"/>
      <c r="IN3" s="316"/>
      <c r="IO3" s="316"/>
      <c r="IP3" s="316"/>
      <c r="IQ3" s="316"/>
      <c r="IR3" s="316"/>
      <c r="IS3" s="316"/>
      <c r="IT3" s="316"/>
      <c r="IU3" s="316"/>
      <c r="IV3" s="316"/>
      <c r="IW3" s="316"/>
      <c r="IX3" s="316"/>
      <c r="IY3" s="316"/>
      <c r="IZ3" s="316"/>
      <c r="JA3" s="316"/>
    </row>
    <row r="4" spans="1:261" s="21" customFormat="1">
      <c r="A4" s="119" t="s">
        <v>297</v>
      </c>
      <c r="B4" s="20"/>
      <c r="C4" s="20"/>
      <c r="D4" s="20"/>
    </row>
    <row r="7" spans="1:261" s="69" customFormat="1">
      <c r="A7" s="176"/>
      <c r="B7" s="70"/>
      <c r="C7" s="71"/>
      <c r="D7" s="72"/>
      <c r="E7" s="72"/>
      <c r="F7" s="72"/>
    </row>
    <row r="8" spans="1:261" ht="18">
      <c r="A8" s="174" t="s">
        <v>298</v>
      </c>
      <c r="C8" s="12"/>
      <c r="D8" s="13"/>
      <c r="E8" s="189"/>
      <c r="F8" s="13"/>
    </row>
    <row r="9" spans="1:261">
      <c r="C9" s="13"/>
      <c r="D9" s="13"/>
      <c r="H9" s="161"/>
    </row>
    <row r="10" spans="1:261">
      <c r="E10" s="24"/>
    </row>
    <row r="11" spans="1:261" ht="38.25">
      <c r="B11" s="359" t="s">
        <v>428</v>
      </c>
      <c r="C11" s="358" t="s">
        <v>125</v>
      </c>
      <c r="E11" s="324" t="s">
        <v>299</v>
      </c>
      <c r="F11" s="249"/>
      <c r="G11" s="249"/>
      <c r="I11" s="21"/>
    </row>
    <row r="12" spans="1:261">
      <c r="A12" s="251"/>
      <c r="B12" s="37" t="s">
        <v>192</v>
      </c>
      <c r="C12" s="148" t="s">
        <v>103</v>
      </c>
      <c r="E12" s="428"/>
      <c r="F12" s="250"/>
      <c r="G12" s="250"/>
      <c r="H12" s="76"/>
      <c r="I12" s="21"/>
    </row>
    <row r="13" spans="1:261">
      <c r="A13" s="251"/>
      <c r="B13" s="37" t="s">
        <v>193</v>
      </c>
      <c r="C13" s="148" t="s">
        <v>103</v>
      </c>
      <c r="E13" s="428"/>
      <c r="F13" s="250"/>
      <c r="G13" s="250"/>
      <c r="I13" s="21"/>
      <c r="J13" s="76"/>
    </row>
    <row r="14" spans="1:261">
      <c r="B14" s="237"/>
      <c r="E14" s="24"/>
    </row>
    <row r="15" spans="1:261" ht="18">
      <c r="A15" s="174" t="s">
        <v>136</v>
      </c>
      <c r="E15" s="44"/>
    </row>
    <row r="16" spans="1:261">
      <c r="D16" s="39"/>
      <c r="E16" s="38"/>
    </row>
    <row r="17" spans="1:11">
      <c r="B17" s="74"/>
      <c r="D17" s="40"/>
      <c r="E17" s="5"/>
      <c r="F17" s="75"/>
      <c r="G17" s="75"/>
      <c r="I17" s="5"/>
      <c r="J17" s="5"/>
      <c r="K17" s="5"/>
    </row>
    <row r="18" spans="1:11" ht="38.25">
      <c r="B18" s="359" t="s">
        <v>429</v>
      </c>
      <c r="C18" s="358" t="s">
        <v>125</v>
      </c>
      <c r="E18" s="324" t="s">
        <v>299</v>
      </c>
      <c r="F18" s="249"/>
      <c r="G18" s="249"/>
      <c r="I18" s="21"/>
      <c r="J18" s="5"/>
      <c r="K18" s="5"/>
    </row>
    <row r="19" spans="1:11">
      <c r="B19" s="37" t="s">
        <v>192</v>
      </c>
      <c r="C19" s="148" t="s">
        <v>103</v>
      </c>
      <c r="E19" s="428"/>
      <c r="F19" s="250"/>
      <c r="G19" s="250"/>
      <c r="I19" s="21"/>
      <c r="J19" s="273"/>
      <c r="K19" s="5"/>
    </row>
    <row r="20" spans="1:11">
      <c r="B20" s="37" t="s">
        <v>193</v>
      </c>
      <c r="C20" s="148" t="s">
        <v>103</v>
      </c>
      <c r="E20" s="428"/>
      <c r="F20" s="250"/>
      <c r="G20" s="250"/>
      <c r="I20" s="21"/>
      <c r="J20" s="5"/>
      <c r="K20" s="5"/>
    </row>
    <row r="21" spans="1:11" ht="12" customHeight="1">
      <c r="B21" s="74"/>
      <c r="D21" s="40"/>
      <c r="F21" s="75"/>
      <c r="G21" s="75"/>
      <c r="I21" s="5"/>
      <c r="J21" s="5"/>
      <c r="K21" s="5"/>
    </row>
    <row r="22" spans="1:11" s="59" customFormat="1" ht="18">
      <c r="A22" s="174" t="s">
        <v>300</v>
      </c>
      <c r="D22" s="60"/>
      <c r="I22" s="87"/>
      <c r="J22" s="87"/>
      <c r="K22" s="87"/>
    </row>
    <row r="23" spans="1:11" s="59" customFormat="1" ht="12">
      <c r="A23" s="177"/>
      <c r="B23" s="61"/>
      <c r="D23" s="62"/>
      <c r="I23" s="87"/>
      <c r="J23" s="87"/>
      <c r="K23" s="87"/>
    </row>
    <row r="24" spans="1:11" s="59" customFormat="1" ht="12">
      <c r="A24" s="177"/>
      <c r="B24" s="63"/>
      <c r="C24" s="64"/>
      <c r="D24" s="65"/>
      <c r="E24" s="65"/>
      <c r="F24" s="65"/>
      <c r="I24" s="87"/>
      <c r="J24" s="87"/>
      <c r="K24" s="87"/>
    </row>
    <row r="25" spans="1:11" ht="25.5">
      <c r="B25" s="359" t="s">
        <v>430</v>
      </c>
      <c r="C25" s="358" t="s">
        <v>125</v>
      </c>
      <c r="E25" s="324" t="s">
        <v>162</v>
      </c>
      <c r="F25" s="249"/>
      <c r="G25" s="249"/>
      <c r="I25" s="21"/>
      <c r="J25" s="5"/>
      <c r="K25" s="5"/>
    </row>
    <row r="26" spans="1:11">
      <c r="B26" s="37" t="s">
        <v>192</v>
      </c>
      <c r="C26" s="148" t="s">
        <v>103</v>
      </c>
      <c r="E26" s="428"/>
      <c r="F26" s="250"/>
      <c r="G26" s="250"/>
      <c r="I26" s="21"/>
      <c r="J26" s="273"/>
      <c r="K26" s="5"/>
    </row>
    <row r="27" spans="1:11">
      <c r="B27" s="37" t="s">
        <v>301</v>
      </c>
      <c r="C27" s="148" t="s">
        <v>103</v>
      </c>
      <c r="E27" s="428"/>
      <c r="F27" s="250"/>
      <c r="G27" s="250"/>
      <c r="I27" s="21"/>
      <c r="J27" s="5"/>
      <c r="K27" s="5"/>
    </row>
    <row r="28" spans="1:11">
      <c r="B28" s="244"/>
      <c r="C28" s="450"/>
      <c r="E28" s="2"/>
      <c r="F28" s="250"/>
      <c r="G28" s="250"/>
      <c r="I28" s="21"/>
      <c r="J28" s="5"/>
      <c r="K28" s="5"/>
    </row>
    <row r="29" spans="1:11">
      <c r="B29" s="244"/>
      <c r="C29" s="450"/>
      <c r="E29" s="2"/>
      <c r="F29" s="250"/>
      <c r="G29" s="250"/>
      <c r="I29" s="21"/>
      <c r="J29" s="5"/>
      <c r="K29" s="5"/>
    </row>
    <row r="30" spans="1:11" s="59" customFormat="1" ht="18">
      <c r="A30" s="174" t="s">
        <v>444</v>
      </c>
      <c r="D30" s="60"/>
      <c r="I30" s="87"/>
      <c r="J30" s="87"/>
      <c r="K30" s="87"/>
    </row>
    <row r="31" spans="1:11">
      <c r="B31" s="244"/>
      <c r="C31" s="450"/>
      <c r="E31" s="2"/>
      <c r="F31" s="250"/>
      <c r="G31" s="250"/>
      <c r="I31" s="21"/>
      <c r="J31" s="5"/>
      <c r="K31" s="5"/>
    </row>
    <row r="32" spans="1:11" s="59" customFormat="1">
      <c r="A32" s="177"/>
      <c r="B32" s="63"/>
      <c r="C32" s="64"/>
      <c r="D32" s="65"/>
      <c r="E32" s="2"/>
      <c r="F32" s="65"/>
      <c r="I32" s="87"/>
      <c r="J32" s="87"/>
      <c r="K32" s="87"/>
    </row>
    <row r="33" spans="1:11" s="41" customFormat="1">
      <c r="A33" s="178"/>
      <c r="B33" s="152"/>
      <c r="I33" s="152"/>
      <c r="J33" s="152"/>
      <c r="K33" s="152"/>
    </row>
    <row r="34" spans="1:11" s="2" customFormat="1" ht="38.25">
      <c r="A34" s="178"/>
      <c r="B34" s="359" t="s">
        <v>128</v>
      </c>
      <c r="C34" s="324" t="s">
        <v>445</v>
      </c>
      <c r="H34" s="41"/>
      <c r="I34" s="152"/>
      <c r="J34" s="152"/>
      <c r="K34" s="109"/>
    </row>
    <row r="35" spans="1:11" s="2" customFormat="1">
      <c r="A35" s="178"/>
      <c r="B35" s="359" t="s">
        <v>125</v>
      </c>
      <c r="C35" s="324" t="s">
        <v>103</v>
      </c>
      <c r="H35" s="41"/>
      <c r="I35" s="152"/>
      <c r="J35" s="152"/>
      <c r="K35" s="109"/>
    </row>
    <row r="36" spans="1:11" s="2" customFormat="1">
      <c r="A36" s="178"/>
      <c r="B36" s="37" t="s">
        <v>379</v>
      </c>
      <c r="C36" s="373"/>
      <c r="D36" s="274"/>
      <c r="H36" s="41"/>
      <c r="I36" s="152"/>
      <c r="J36" s="152"/>
      <c r="K36" s="109"/>
    </row>
    <row r="37" spans="1:11" s="2" customFormat="1">
      <c r="A37" s="178"/>
      <c r="B37" s="37" t="s">
        <v>434</v>
      </c>
      <c r="C37" s="373"/>
      <c r="D37" s="136"/>
      <c r="H37" s="41"/>
      <c r="I37" s="152"/>
      <c r="J37" s="152"/>
      <c r="K37" s="109"/>
    </row>
    <row r="38" spans="1:11" s="2" customFormat="1">
      <c r="A38" s="178"/>
      <c r="B38" s="37" t="s">
        <v>380</v>
      </c>
      <c r="C38" s="373"/>
      <c r="D38" s="158"/>
      <c r="H38" s="41"/>
      <c r="I38" s="152"/>
      <c r="J38" s="152"/>
      <c r="K38" s="109"/>
    </row>
    <row r="39" spans="1:11" s="2" customFormat="1">
      <c r="A39" s="178"/>
      <c r="B39" s="147" t="s">
        <v>381</v>
      </c>
      <c r="C39" s="373"/>
      <c r="D39" s="158"/>
      <c r="H39" s="41"/>
      <c r="I39" s="152"/>
      <c r="J39" s="152"/>
      <c r="K39" s="109"/>
    </row>
    <row r="40" spans="1:11" s="2" customFormat="1">
      <c r="A40" s="178"/>
      <c r="B40" s="147" t="s">
        <v>293</v>
      </c>
      <c r="C40" s="373"/>
      <c r="D40" s="158"/>
      <c r="H40" s="41"/>
      <c r="I40" s="152"/>
      <c r="J40" s="152"/>
      <c r="K40" s="109"/>
    </row>
    <row r="41" spans="1:11" s="2" customFormat="1">
      <c r="A41" s="178"/>
      <c r="B41" s="37" t="s">
        <v>255</v>
      </c>
      <c r="C41" s="373"/>
      <c r="D41" s="136"/>
      <c r="H41" s="41"/>
      <c r="I41" s="152"/>
      <c r="J41" s="152"/>
      <c r="K41" s="109"/>
    </row>
    <row r="42" spans="1:11" s="2" customFormat="1">
      <c r="A42" s="178"/>
      <c r="B42" s="37" t="s">
        <v>256</v>
      </c>
      <c r="C42" s="373"/>
      <c r="D42" s="136"/>
      <c r="H42" s="41"/>
      <c r="I42" s="152"/>
      <c r="J42" s="152"/>
      <c r="K42" s="109"/>
    </row>
    <row r="43" spans="1:11" s="2" customFormat="1">
      <c r="A43" s="178"/>
      <c r="B43" s="37" t="s">
        <v>257</v>
      </c>
      <c r="C43" s="373"/>
      <c r="D43" s="136"/>
      <c r="F43" s="244"/>
      <c r="H43" s="41"/>
      <c r="I43" s="152"/>
      <c r="J43" s="152"/>
      <c r="K43" s="109"/>
    </row>
    <row r="44" spans="1:11" s="2" customFormat="1">
      <c r="A44" s="178"/>
      <c r="B44" s="37" t="s">
        <v>435</v>
      </c>
      <c r="C44" s="373"/>
      <c r="H44" s="41"/>
      <c r="I44" s="152"/>
      <c r="J44" s="109"/>
      <c r="K44" s="109"/>
    </row>
    <row r="45" spans="1:11" s="2" customFormat="1">
      <c r="A45" s="178"/>
      <c r="B45" s="37" t="s">
        <v>259</v>
      </c>
      <c r="C45" s="373"/>
      <c r="H45"/>
      <c r="I45" s="109"/>
      <c r="J45" s="109"/>
      <c r="K45" s="109"/>
    </row>
    <row r="46" spans="1:11" s="2" customFormat="1">
      <c r="A46" s="178"/>
      <c r="B46" s="244"/>
      <c r="H46"/>
      <c r="I46" s="109"/>
      <c r="J46" s="109"/>
      <c r="K46" s="109"/>
    </row>
    <row r="47" spans="1:11">
      <c r="I47" s="5"/>
      <c r="J47" s="5"/>
      <c r="K47" s="5"/>
    </row>
    <row r="48" spans="1:11">
      <c r="D48" s="68"/>
    </row>
  </sheetData>
  <phoneticPr fontId="3" type="noConversion"/>
  <pageMargins left="0.75" right="0.75" top="1" bottom="1" header="0.5" footer="0.5"/>
  <pageSetup paperSize="9" scale="80" fitToHeight="3" orientation="landscape" r:id="rId1"/>
  <headerFooter alignWithMargins="0">
    <oddFooter>&amp;L&amp;A
&amp;F&amp;C&amp;D&amp;R&amp;P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tabColor indexed="50"/>
    <pageSetUpPr autoPageBreaks="0"/>
  </sheetPr>
  <dimension ref="A1:IF370"/>
  <sheetViews>
    <sheetView showGridLines="0" topLeftCell="A241" zoomScaleNormal="100" zoomScaleSheetLayoutView="65" workbookViewId="0">
      <pane xSplit="3" topLeftCell="D1" activePane="topRight" state="frozen"/>
      <selection pane="topRight" activeCell="B230" sqref="B230"/>
    </sheetView>
  </sheetViews>
  <sheetFormatPr defaultColWidth="19.85546875" defaultRowHeight="12.75"/>
  <cols>
    <col min="1" max="1" width="4.42578125" style="175" customWidth="1"/>
    <col min="2" max="2" width="50.7109375" customWidth="1"/>
    <col min="3" max="3" width="13.42578125" bestFit="1" customWidth="1"/>
    <col min="4" max="4" width="13.85546875" customWidth="1"/>
    <col min="5" max="5" width="26.140625" customWidth="1"/>
    <col min="6" max="6" width="19.85546875" customWidth="1"/>
    <col min="7" max="7" width="20.5703125" customWidth="1"/>
    <col min="8" max="8" width="19.85546875" customWidth="1"/>
    <col min="9" max="9" width="17.5703125" style="1" customWidth="1"/>
    <col min="10" max="10" width="18.5703125" style="1" customWidth="1"/>
    <col min="11" max="12" width="17.5703125" style="1" customWidth="1"/>
    <col min="13" max="13" width="17.5703125" style="231" customWidth="1"/>
  </cols>
  <sheetData>
    <row r="1" spans="1:240" s="21" customFormat="1" ht="26.25">
      <c r="A1" s="173" t="s">
        <v>367</v>
      </c>
      <c r="B1" s="11"/>
      <c r="C1" s="20"/>
      <c r="D1" s="20"/>
      <c r="F1" s="233"/>
      <c r="G1" s="98"/>
      <c r="I1" s="16"/>
      <c r="J1" s="16"/>
      <c r="K1" s="16"/>
      <c r="L1" s="16"/>
      <c r="M1" s="230"/>
    </row>
    <row r="2" spans="1:240" s="21" customFormat="1">
      <c r="A2" s="119"/>
      <c r="B2" s="20"/>
      <c r="C2" s="20"/>
      <c r="D2" s="20"/>
      <c r="I2" s="16"/>
      <c r="J2" s="16"/>
      <c r="K2" s="16"/>
      <c r="L2" s="16"/>
      <c r="M2" s="230"/>
    </row>
    <row r="3" spans="1:240" s="327" customFormat="1">
      <c r="A3" s="315" t="s">
        <v>129</v>
      </c>
      <c r="D3" s="316"/>
      <c r="E3" s="316"/>
      <c r="F3" s="316"/>
      <c r="G3" s="316"/>
      <c r="H3" s="316"/>
      <c r="I3" s="361"/>
      <c r="J3" s="361"/>
      <c r="K3" s="361"/>
      <c r="L3" s="361"/>
      <c r="M3" s="328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316"/>
      <c r="AO3" s="316"/>
      <c r="AP3" s="316"/>
      <c r="AQ3" s="316"/>
      <c r="AR3" s="316"/>
      <c r="AS3" s="316"/>
      <c r="AT3" s="316"/>
      <c r="AU3" s="316"/>
      <c r="AV3" s="316"/>
      <c r="AW3" s="316"/>
      <c r="AX3" s="316"/>
      <c r="AY3" s="316"/>
      <c r="AZ3" s="316"/>
      <c r="BA3" s="316"/>
      <c r="BB3" s="316"/>
      <c r="BC3" s="316"/>
      <c r="BD3" s="316"/>
      <c r="BE3" s="316"/>
      <c r="BF3" s="316"/>
      <c r="BG3" s="316"/>
      <c r="BH3" s="316"/>
      <c r="BI3" s="316"/>
      <c r="BJ3" s="316"/>
      <c r="BK3" s="316"/>
      <c r="BL3" s="316"/>
      <c r="BM3" s="316"/>
      <c r="BN3" s="316"/>
      <c r="BO3" s="316"/>
      <c r="BP3" s="316"/>
      <c r="BQ3" s="316"/>
      <c r="BR3" s="316"/>
      <c r="BS3" s="316"/>
      <c r="BT3" s="316"/>
      <c r="BU3" s="316"/>
      <c r="BV3" s="316"/>
      <c r="BW3" s="316"/>
      <c r="BX3" s="316"/>
      <c r="BY3" s="316"/>
      <c r="BZ3" s="316"/>
      <c r="CA3" s="316"/>
      <c r="CB3" s="316"/>
      <c r="CC3" s="316"/>
      <c r="CD3" s="316"/>
      <c r="CE3" s="316"/>
      <c r="CF3" s="316"/>
      <c r="CG3" s="316"/>
      <c r="CH3" s="316"/>
      <c r="CI3" s="316"/>
      <c r="CJ3" s="316"/>
      <c r="CK3" s="316"/>
      <c r="CL3" s="316"/>
      <c r="CM3" s="316"/>
      <c r="CN3" s="316"/>
      <c r="CO3" s="316"/>
      <c r="CP3" s="316"/>
      <c r="CQ3" s="316"/>
      <c r="CR3" s="316"/>
      <c r="CS3" s="316"/>
      <c r="CT3" s="316"/>
      <c r="CU3" s="316"/>
      <c r="CV3" s="316"/>
      <c r="CW3" s="316"/>
      <c r="CX3" s="316"/>
      <c r="CY3" s="316"/>
      <c r="CZ3" s="316"/>
      <c r="DA3" s="316"/>
      <c r="DB3" s="316"/>
      <c r="DC3" s="316"/>
      <c r="DD3" s="316"/>
      <c r="DE3" s="316"/>
      <c r="DF3" s="316"/>
      <c r="DG3" s="316"/>
      <c r="DH3" s="316"/>
      <c r="DI3" s="316"/>
      <c r="DJ3" s="316"/>
      <c r="DK3" s="316"/>
      <c r="DL3" s="316"/>
      <c r="DM3" s="316"/>
      <c r="DN3" s="316"/>
      <c r="DO3" s="316"/>
      <c r="DP3" s="316"/>
      <c r="DQ3" s="316"/>
      <c r="DR3" s="316"/>
      <c r="DS3" s="316"/>
      <c r="DT3" s="316"/>
      <c r="DU3" s="316"/>
      <c r="DV3" s="316"/>
      <c r="DW3" s="316"/>
      <c r="DX3" s="316"/>
      <c r="DY3" s="316"/>
      <c r="DZ3" s="316"/>
      <c r="EA3" s="316"/>
      <c r="EB3" s="316"/>
      <c r="EC3" s="316"/>
      <c r="ED3" s="316"/>
      <c r="EE3" s="316"/>
      <c r="EF3" s="316"/>
      <c r="EG3" s="316"/>
      <c r="EH3" s="316"/>
      <c r="EI3" s="316"/>
      <c r="EJ3" s="316"/>
      <c r="EK3" s="316"/>
      <c r="EL3" s="316"/>
      <c r="EM3" s="316"/>
      <c r="EN3" s="316"/>
      <c r="EO3" s="316"/>
      <c r="EP3" s="316"/>
      <c r="EQ3" s="316"/>
      <c r="ER3" s="316"/>
      <c r="ES3" s="316"/>
      <c r="ET3" s="316"/>
      <c r="EU3" s="316"/>
      <c r="EV3" s="316"/>
      <c r="EW3" s="316"/>
      <c r="EX3" s="316"/>
      <c r="EY3" s="316"/>
      <c r="EZ3" s="316"/>
      <c r="FA3" s="316"/>
      <c r="FB3" s="316"/>
      <c r="FC3" s="316"/>
      <c r="FD3" s="316"/>
      <c r="FE3" s="316"/>
      <c r="FF3" s="316"/>
      <c r="FG3" s="316"/>
      <c r="FH3" s="316"/>
      <c r="FI3" s="316"/>
      <c r="FJ3" s="316"/>
      <c r="FK3" s="316"/>
      <c r="FL3" s="316"/>
      <c r="FM3" s="316"/>
      <c r="FN3" s="316"/>
      <c r="FO3" s="316"/>
      <c r="FP3" s="316"/>
      <c r="FQ3" s="316"/>
      <c r="FR3" s="316"/>
      <c r="FS3" s="316"/>
      <c r="FT3" s="316"/>
      <c r="FU3" s="316"/>
      <c r="FV3" s="316"/>
      <c r="FW3" s="316"/>
      <c r="FX3" s="316"/>
      <c r="FY3" s="316"/>
      <c r="FZ3" s="316"/>
      <c r="GA3" s="316"/>
      <c r="GB3" s="316"/>
      <c r="GC3" s="316"/>
      <c r="GD3" s="316"/>
      <c r="GE3" s="316"/>
      <c r="GF3" s="316"/>
      <c r="GG3" s="316"/>
      <c r="GH3" s="316"/>
      <c r="GI3" s="316"/>
      <c r="GJ3" s="316"/>
      <c r="GK3" s="316"/>
      <c r="GL3" s="316"/>
      <c r="GM3" s="316"/>
      <c r="GN3" s="316"/>
      <c r="GO3" s="316"/>
      <c r="GP3" s="316"/>
      <c r="GQ3" s="316"/>
      <c r="GR3" s="316"/>
      <c r="GS3" s="316"/>
      <c r="GT3" s="316"/>
      <c r="GU3" s="316"/>
      <c r="GV3" s="316"/>
      <c r="GW3" s="316"/>
      <c r="GX3" s="316"/>
      <c r="GY3" s="316"/>
      <c r="GZ3" s="316"/>
      <c r="HA3" s="316"/>
      <c r="HB3" s="316"/>
      <c r="HC3" s="316"/>
      <c r="HD3" s="316"/>
      <c r="HE3" s="316"/>
      <c r="HF3" s="316"/>
      <c r="HG3" s="316"/>
      <c r="HH3" s="316"/>
      <c r="HI3" s="316"/>
      <c r="HJ3" s="316"/>
      <c r="HK3" s="316"/>
      <c r="HL3" s="316"/>
      <c r="HM3" s="316"/>
      <c r="HN3" s="316"/>
      <c r="HO3" s="316"/>
      <c r="HP3" s="316"/>
      <c r="HQ3" s="316"/>
      <c r="HR3" s="316"/>
      <c r="HS3" s="316"/>
      <c r="HT3" s="316"/>
      <c r="HU3" s="316"/>
      <c r="HV3" s="316"/>
      <c r="HW3" s="316"/>
      <c r="HX3" s="316"/>
      <c r="HY3" s="316"/>
      <c r="HZ3" s="316"/>
      <c r="IA3" s="316"/>
      <c r="IB3" s="316"/>
      <c r="IC3" s="316"/>
      <c r="ID3" s="316"/>
      <c r="IE3" s="316"/>
      <c r="IF3" s="316"/>
    </row>
    <row r="4" spans="1:240" s="21" customFormat="1">
      <c r="A4" s="119" t="s">
        <v>368</v>
      </c>
      <c r="B4" s="20"/>
      <c r="C4" s="20"/>
      <c r="D4" s="20"/>
      <c r="I4" s="16"/>
      <c r="J4" s="16"/>
      <c r="K4" s="16"/>
      <c r="L4" s="16"/>
      <c r="M4" s="230"/>
    </row>
    <row r="5" spans="1:240" s="21" customFormat="1">
      <c r="A5" s="119"/>
      <c r="B5" s="20"/>
      <c r="C5" s="20"/>
      <c r="D5" s="20"/>
      <c r="I5" s="16"/>
      <c r="J5" s="16"/>
      <c r="K5" s="16"/>
      <c r="L5" s="16"/>
      <c r="M5" s="230"/>
    </row>
    <row r="6" spans="1:240" s="21" customFormat="1" ht="18">
      <c r="A6" s="174" t="s">
        <v>369</v>
      </c>
      <c r="B6" s="20"/>
      <c r="C6" s="20"/>
      <c r="D6" s="20"/>
      <c r="F6" s="98"/>
      <c r="G6" s="98"/>
      <c r="H6" s="98"/>
      <c r="I6" s="16"/>
      <c r="J6" s="16"/>
      <c r="K6" s="16"/>
      <c r="L6" s="16"/>
      <c r="M6" s="230"/>
    </row>
    <row r="7" spans="1:240" s="21" customFormat="1">
      <c r="A7" s="121"/>
      <c r="B7" s="22"/>
      <c r="C7" s="20"/>
      <c r="D7" s="20"/>
      <c r="E7" s="486" t="s">
        <v>132</v>
      </c>
      <c r="F7" s="486"/>
      <c r="G7" s="486"/>
      <c r="H7" s="486"/>
      <c r="I7" s="16"/>
      <c r="J7" s="16"/>
      <c r="K7" s="16"/>
      <c r="L7" s="16"/>
      <c r="M7" s="230"/>
    </row>
    <row r="8" spans="1:240">
      <c r="B8" s="357" t="s">
        <v>130</v>
      </c>
      <c r="C8" s="358" t="s">
        <v>125</v>
      </c>
      <c r="D8" s="202"/>
      <c r="E8" s="357" t="s">
        <v>153</v>
      </c>
      <c r="F8" s="359" t="s">
        <v>372</v>
      </c>
      <c r="G8" s="359" t="s">
        <v>373</v>
      </c>
      <c r="H8" s="359" t="s">
        <v>374</v>
      </c>
    </row>
    <row r="9" spans="1:240">
      <c r="B9" s="147" t="s">
        <v>282</v>
      </c>
      <c r="C9" s="148" t="s">
        <v>104</v>
      </c>
      <c r="D9" s="203"/>
      <c r="E9" s="312"/>
      <c r="F9" s="312"/>
      <c r="G9" s="312"/>
      <c r="H9" s="312"/>
    </row>
    <row r="10" spans="1:240">
      <c r="B10" s="147" t="s">
        <v>370</v>
      </c>
      <c r="C10" s="148" t="s">
        <v>104</v>
      </c>
      <c r="D10" s="203"/>
      <c r="E10" s="312"/>
      <c r="F10" s="312"/>
      <c r="G10" s="312"/>
      <c r="H10" s="312"/>
    </row>
    <row r="11" spans="1:240">
      <c r="B11" s="147" t="s">
        <v>283</v>
      </c>
      <c r="C11" s="148" t="s">
        <v>104</v>
      </c>
      <c r="D11" s="203"/>
      <c r="E11" s="312"/>
      <c r="F11" s="312"/>
      <c r="G11" s="312"/>
      <c r="H11" s="312"/>
    </row>
    <row r="12" spans="1:240">
      <c r="B12" s="73" t="s">
        <v>284</v>
      </c>
      <c r="C12" s="148" t="s">
        <v>104</v>
      </c>
      <c r="D12" s="201"/>
      <c r="E12" s="73">
        <f>SUM(E9:E11)</f>
        <v>0</v>
      </c>
      <c r="F12" s="73">
        <f>SUM(F9:F11)</f>
        <v>0</v>
      </c>
      <c r="G12" s="73">
        <f>SUM(G9:G11)</f>
        <v>0</v>
      </c>
      <c r="H12" s="73">
        <f>SUM(H9:H11)</f>
        <v>0</v>
      </c>
      <c r="I12" s="10"/>
      <c r="J12" s="10"/>
      <c r="K12" s="10"/>
      <c r="L12" s="10"/>
      <c r="M12" s="245"/>
    </row>
    <row r="13" spans="1:240">
      <c r="B13" s="147" t="s">
        <v>232</v>
      </c>
      <c r="C13" s="148" t="s">
        <v>104</v>
      </c>
      <c r="D13" s="204"/>
      <c r="E13" s="312"/>
      <c r="F13" s="312"/>
      <c r="G13" s="312"/>
      <c r="H13" s="312"/>
    </row>
    <row r="14" spans="1:240">
      <c r="B14" s="147" t="s">
        <v>371</v>
      </c>
      <c r="C14" s="148" t="s">
        <v>104</v>
      </c>
      <c r="D14" s="204"/>
      <c r="E14" s="312"/>
      <c r="F14" s="312"/>
      <c r="G14" s="312"/>
      <c r="H14" s="312"/>
    </row>
    <row r="15" spans="1:240">
      <c r="D15" s="10"/>
      <c r="F15" s="38" t="e">
        <f>F12/E12-1</f>
        <v>#DIV/0!</v>
      </c>
      <c r="G15" s="309" t="e">
        <f>G12/F12-1</f>
        <v>#DIV/0!</v>
      </c>
      <c r="H15" s="309" t="e">
        <f>H12/G12-1</f>
        <v>#DIV/0!</v>
      </c>
    </row>
    <row r="16" spans="1:240">
      <c r="B16" s="359" t="s">
        <v>285</v>
      </c>
      <c r="C16" s="358" t="s">
        <v>125</v>
      </c>
      <c r="D16" s="205"/>
      <c r="E16" s="357" t="s">
        <v>153</v>
      </c>
      <c r="F16" s="359" t="s">
        <v>372</v>
      </c>
      <c r="G16" s="359" t="s">
        <v>373</v>
      </c>
      <c r="H16" s="359" t="s">
        <v>374</v>
      </c>
    </row>
    <row r="17" spans="2:8">
      <c r="B17" s="147" t="s">
        <v>194</v>
      </c>
      <c r="C17" s="135" t="s">
        <v>295</v>
      </c>
      <c r="D17" s="203"/>
      <c r="E17" s="312"/>
      <c r="F17" s="312"/>
      <c r="G17" s="312"/>
      <c r="H17" s="312"/>
    </row>
    <row r="18" spans="2:8">
      <c r="B18" s="147" t="s">
        <v>201</v>
      </c>
      <c r="C18" s="135" t="s">
        <v>295</v>
      </c>
      <c r="D18" s="203"/>
      <c r="E18" s="312"/>
      <c r="F18" s="312"/>
      <c r="G18" s="312"/>
      <c r="H18" s="312"/>
    </row>
    <row r="19" spans="2:8">
      <c r="B19" s="147" t="s">
        <v>202</v>
      </c>
      <c r="C19" s="135" t="s">
        <v>295</v>
      </c>
      <c r="D19" s="203"/>
      <c r="E19" s="312"/>
      <c r="F19" s="312"/>
      <c r="G19" s="312"/>
      <c r="H19" s="312"/>
    </row>
    <row r="20" spans="2:8">
      <c r="B20" s="147" t="s">
        <v>375</v>
      </c>
      <c r="C20" s="135" t="s">
        <v>295</v>
      </c>
      <c r="D20" s="203"/>
      <c r="E20" s="312"/>
      <c r="F20" s="312"/>
      <c r="G20" s="312"/>
      <c r="H20" s="312"/>
    </row>
    <row r="21" spans="2:8">
      <c r="B21" s="147" t="s">
        <v>204</v>
      </c>
      <c r="C21" s="135" t="s">
        <v>295</v>
      </c>
      <c r="D21" s="203"/>
      <c r="E21" s="312"/>
      <c r="F21" s="312"/>
      <c r="G21" s="312"/>
      <c r="H21" s="312"/>
    </row>
    <row r="22" spans="2:8">
      <c r="B22" s="147" t="s">
        <v>376</v>
      </c>
      <c r="C22" s="135" t="s">
        <v>295</v>
      </c>
      <c r="D22" s="203"/>
      <c r="E22" s="312"/>
      <c r="F22" s="312"/>
      <c r="G22" s="312"/>
      <c r="H22" s="312"/>
    </row>
    <row r="23" spans="2:8">
      <c r="B23" s="147" t="s">
        <v>206</v>
      </c>
      <c r="C23" s="135" t="s">
        <v>295</v>
      </c>
      <c r="D23" s="203"/>
      <c r="E23" s="312"/>
      <c r="F23" s="312"/>
      <c r="G23" s="312"/>
      <c r="H23" s="312"/>
    </row>
    <row r="24" spans="2:8">
      <c r="B24" s="147" t="s">
        <v>207</v>
      </c>
      <c r="C24" s="135" t="s">
        <v>295</v>
      </c>
      <c r="D24" s="203"/>
      <c r="E24" s="312"/>
      <c r="F24" s="312"/>
      <c r="G24" s="312"/>
      <c r="H24" s="312"/>
    </row>
    <row r="25" spans="2:8">
      <c r="B25" s="147" t="s">
        <v>377</v>
      </c>
      <c r="C25" s="135" t="s">
        <v>295</v>
      </c>
      <c r="D25" s="203"/>
      <c r="E25" s="312"/>
      <c r="F25" s="312"/>
      <c r="G25" s="312"/>
      <c r="H25" s="312"/>
    </row>
    <row r="26" spans="2:8">
      <c r="B26" s="147" t="s">
        <v>208</v>
      </c>
      <c r="C26" s="135" t="s">
        <v>295</v>
      </c>
      <c r="D26" s="203"/>
      <c r="E26" s="312"/>
      <c r="F26" s="312"/>
      <c r="G26" s="312"/>
      <c r="H26" s="312"/>
    </row>
    <row r="27" spans="2:8">
      <c r="B27" s="147" t="s">
        <v>288</v>
      </c>
      <c r="C27" s="135" t="s">
        <v>295</v>
      </c>
      <c r="D27" s="203"/>
      <c r="E27" s="312"/>
      <c r="F27" s="312"/>
      <c r="G27" s="312"/>
      <c r="H27" s="312"/>
    </row>
    <row r="28" spans="2:8">
      <c r="B28" s="147" t="s">
        <v>286</v>
      </c>
      <c r="C28" s="135" t="s">
        <v>295</v>
      </c>
      <c r="D28" s="203"/>
      <c r="E28" s="312"/>
      <c r="F28" s="312"/>
      <c r="G28" s="312"/>
      <c r="H28" s="312"/>
    </row>
    <row r="29" spans="2:8">
      <c r="B29" s="147" t="s">
        <v>289</v>
      </c>
      <c r="C29" s="135" t="s">
        <v>295</v>
      </c>
      <c r="D29" s="203"/>
      <c r="E29" s="312"/>
      <c r="F29" s="312"/>
      <c r="G29" s="312"/>
      <c r="H29" s="312"/>
    </row>
    <row r="30" spans="2:8">
      <c r="B30" s="112" t="s">
        <v>378</v>
      </c>
      <c r="C30" s="135" t="s">
        <v>295</v>
      </c>
      <c r="D30" s="77"/>
      <c r="E30" s="193">
        <f>SUM(E17:E29)</f>
        <v>0</v>
      </c>
      <c r="F30" s="193">
        <f>SUM(F17:F29)</f>
        <v>0</v>
      </c>
      <c r="G30" s="193">
        <f>SUM(G17:G29)</f>
        <v>0</v>
      </c>
      <c r="H30" s="193">
        <f>SUM(H17:H29)</f>
        <v>0</v>
      </c>
    </row>
    <row r="31" spans="2:8">
      <c r="D31" s="10"/>
      <c r="F31" s="38" t="e">
        <f>F30/E30-1</f>
        <v>#DIV/0!</v>
      </c>
      <c r="G31" s="38" t="e">
        <f>G30/F30-1</f>
        <v>#DIV/0!</v>
      </c>
      <c r="H31" s="38" t="e">
        <f>H30/G30-1</f>
        <v>#DIV/0!</v>
      </c>
    </row>
    <row r="32" spans="2:8">
      <c r="B32" s="37" t="s">
        <v>379</v>
      </c>
      <c r="C32" s="135" t="s">
        <v>126</v>
      </c>
      <c r="D32" s="203"/>
      <c r="E32" s="312"/>
      <c r="F32" s="312"/>
      <c r="G32" s="312"/>
      <c r="H32" s="312"/>
    </row>
    <row r="33" spans="1:10">
      <c r="B33" s="37" t="s">
        <v>434</v>
      </c>
      <c r="C33" s="135" t="s">
        <v>126</v>
      </c>
      <c r="D33" s="203"/>
      <c r="E33" s="312"/>
      <c r="F33" s="312"/>
      <c r="G33" s="312"/>
      <c r="H33" s="312"/>
    </row>
    <row r="34" spans="1:10">
      <c r="B34" s="37" t="s">
        <v>380</v>
      </c>
      <c r="C34" s="135" t="s">
        <v>126</v>
      </c>
      <c r="D34" s="203"/>
      <c r="E34" s="312"/>
      <c r="F34" s="312"/>
      <c r="G34" s="312"/>
      <c r="H34" s="312"/>
    </row>
    <row r="35" spans="1:10">
      <c r="B35" s="147" t="s">
        <v>381</v>
      </c>
      <c r="C35" s="135" t="s">
        <v>126</v>
      </c>
      <c r="D35" s="203"/>
      <c r="E35" s="312"/>
      <c r="F35" s="312"/>
      <c r="G35" s="312"/>
      <c r="H35" s="312"/>
    </row>
    <row r="36" spans="1:10">
      <c r="B36" s="147" t="s">
        <v>293</v>
      </c>
      <c r="C36" s="135" t="s">
        <v>126</v>
      </c>
      <c r="D36" s="203"/>
      <c r="E36" s="312"/>
      <c r="F36" s="312"/>
      <c r="G36" s="312"/>
      <c r="H36" s="312"/>
    </row>
    <row r="37" spans="1:10">
      <c r="B37" s="112" t="s">
        <v>131</v>
      </c>
      <c r="C37" s="135" t="s">
        <v>126</v>
      </c>
      <c r="D37" s="77"/>
      <c r="E37" s="193">
        <f>SUM(E32:E36)</f>
        <v>0</v>
      </c>
      <c r="F37" s="193">
        <f>SUM(F32:F36)</f>
        <v>0</v>
      </c>
      <c r="G37" s="193">
        <f>SUM(G32:G36)</f>
        <v>0</v>
      </c>
      <c r="H37" s="193">
        <f>SUM(H32:H36)</f>
        <v>0</v>
      </c>
      <c r="J37" s="308"/>
    </row>
    <row r="38" spans="1:10">
      <c r="D38" s="10"/>
    </row>
    <row r="39" spans="1:10">
      <c r="B39" s="37" t="s">
        <v>255</v>
      </c>
      <c r="C39" s="135" t="s">
        <v>127</v>
      </c>
      <c r="D39" s="203"/>
      <c r="E39" s="312"/>
      <c r="F39" s="312"/>
      <c r="G39" s="312"/>
      <c r="H39" s="312"/>
    </row>
    <row r="40" spans="1:10">
      <c r="B40" s="37" t="s">
        <v>256</v>
      </c>
      <c r="C40" s="135" t="s">
        <v>127</v>
      </c>
      <c r="D40" s="203"/>
      <c r="E40" s="312"/>
      <c r="F40" s="312"/>
      <c r="G40" s="312"/>
      <c r="H40" s="312"/>
    </row>
    <row r="41" spans="1:10">
      <c r="B41" s="37" t="s">
        <v>257</v>
      </c>
      <c r="C41" s="135" t="s">
        <v>127</v>
      </c>
      <c r="D41" s="203"/>
      <c r="E41" s="312"/>
      <c r="F41" s="312"/>
      <c r="G41" s="312"/>
      <c r="H41" s="312"/>
    </row>
    <row r="42" spans="1:10">
      <c r="B42" s="37" t="s">
        <v>435</v>
      </c>
      <c r="C42" s="135" t="s">
        <v>127</v>
      </c>
      <c r="D42" s="203"/>
      <c r="E42" s="312"/>
      <c r="F42" s="312"/>
      <c r="G42" s="312"/>
      <c r="H42" s="312"/>
    </row>
    <row r="43" spans="1:10">
      <c r="B43" s="37" t="s">
        <v>259</v>
      </c>
      <c r="C43" s="135" t="s">
        <v>127</v>
      </c>
      <c r="D43" s="203"/>
      <c r="E43" s="312"/>
      <c r="F43" s="312"/>
      <c r="G43" s="312"/>
      <c r="H43" s="312"/>
    </row>
    <row r="44" spans="1:10">
      <c r="B44" s="112" t="s">
        <v>176</v>
      </c>
      <c r="C44" s="135" t="s">
        <v>127</v>
      </c>
      <c r="D44" s="77"/>
      <c r="E44" s="193">
        <f>SUM(E39:E43)</f>
        <v>0</v>
      </c>
      <c r="F44" s="193">
        <f>SUM(F39:F43)</f>
        <v>0</v>
      </c>
      <c r="G44" s="193">
        <f>SUM(G39:G43)</f>
        <v>0</v>
      </c>
      <c r="H44" s="193">
        <f>SUM(H39:H43)</f>
        <v>0</v>
      </c>
    </row>
    <row r="45" spans="1:10">
      <c r="A45"/>
      <c r="B45" s="80"/>
      <c r="D45" s="10"/>
    </row>
    <row r="46" spans="1:10">
      <c r="B46" s="147" t="s">
        <v>382</v>
      </c>
      <c r="C46" s="148" t="s">
        <v>124</v>
      </c>
      <c r="D46" s="203"/>
      <c r="E46" s="312"/>
      <c r="F46" s="312"/>
      <c r="G46" s="312"/>
      <c r="H46" s="312"/>
    </row>
    <row r="47" spans="1:10" ht="13.5" customHeight="1">
      <c r="F47" s="38" t="e">
        <f>F46/E46-1</f>
        <v>#DIV/0!</v>
      </c>
      <c r="G47" s="38" t="e">
        <f>G46/F46-1</f>
        <v>#DIV/0!</v>
      </c>
      <c r="H47" s="38" t="e">
        <f>H46/G46-1</f>
        <v>#DIV/0!</v>
      </c>
    </row>
    <row r="48" spans="1:10" ht="18">
      <c r="A48" s="174" t="s">
        <v>383</v>
      </c>
    </row>
    <row r="50" spans="2:7" ht="38.25">
      <c r="B50" s="357" t="s">
        <v>128</v>
      </c>
      <c r="D50" s="200"/>
      <c r="E50" s="324" t="s">
        <v>384</v>
      </c>
      <c r="F50" s="324" t="s">
        <v>254</v>
      </c>
      <c r="G50" s="324" t="s">
        <v>431</v>
      </c>
    </row>
    <row r="51" spans="2:7">
      <c r="B51" s="357" t="s">
        <v>125</v>
      </c>
      <c r="D51" s="200"/>
      <c r="E51" s="360" t="s">
        <v>302</v>
      </c>
      <c r="F51" s="360" t="s">
        <v>302</v>
      </c>
      <c r="G51" s="324" t="s">
        <v>103</v>
      </c>
    </row>
    <row r="52" spans="2:7">
      <c r="B52" s="147" t="s">
        <v>194</v>
      </c>
      <c r="D52" s="199"/>
      <c r="E52" s="371"/>
      <c r="F52" s="372"/>
      <c r="G52" s="373"/>
    </row>
    <row r="53" spans="2:7">
      <c r="B53" s="147" t="s">
        <v>201</v>
      </c>
      <c r="D53" s="199"/>
      <c r="E53" s="371"/>
      <c r="F53" s="372"/>
      <c r="G53" s="373"/>
    </row>
    <row r="54" spans="2:7">
      <c r="B54" s="147" t="s">
        <v>202</v>
      </c>
      <c r="D54" s="199"/>
      <c r="E54" s="371"/>
      <c r="F54" s="372"/>
      <c r="G54" s="373"/>
    </row>
    <row r="55" spans="2:7">
      <c r="B55" s="147" t="s">
        <v>375</v>
      </c>
      <c r="D55" s="199"/>
      <c r="E55" s="371"/>
      <c r="F55" s="372"/>
      <c r="G55" s="373"/>
    </row>
    <row r="56" spans="2:7">
      <c r="B56" s="147" t="s">
        <v>204</v>
      </c>
      <c r="D56" s="199"/>
      <c r="E56" s="371"/>
      <c r="F56" s="372"/>
      <c r="G56" s="373"/>
    </row>
    <row r="57" spans="2:7">
      <c r="B57" s="147" t="s">
        <v>376</v>
      </c>
      <c r="D57" s="199"/>
      <c r="E57" s="371"/>
      <c r="F57" s="372"/>
      <c r="G57" s="373"/>
    </row>
    <row r="58" spans="2:7">
      <c r="B58" s="147" t="s">
        <v>206</v>
      </c>
      <c r="D58" s="199"/>
      <c r="E58" s="371"/>
      <c r="F58" s="372"/>
      <c r="G58" s="373"/>
    </row>
    <row r="59" spans="2:7">
      <c r="B59" s="147" t="s">
        <v>207</v>
      </c>
      <c r="D59" s="199"/>
      <c r="E59" s="371"/>
      <c r="F59" s="372"/>
      <c r="G59" s="373"/>
    </row>
    <row r="60" spans="2:7">
      <c r="B60" s="147" t="s">
        <v>377</v>
      </c>
      <c r="D60" s="199"/>
      <c r="E60" s="371"/>
      <c r="F60" s="372"/>
      <c r="G60" s="373"/>
    </row>
    <row r="61" spans="2:7">
      <c r="B61" s="147" t="s">
        <v>208</v>
      </c>
      <c r="D61" s="199"/>
      <c r="E61" s="371"/>
      <c r="F61" s="372"/>
      <c r="G61" s="373"/>
    </row>
    <row r="62" spans="2:7">
      <c r="B62" s="147" t="s">
        <v>288</v>
      </c>
      <c r="D62" s="199"/>
      <c r="E62" s="371"/>
      <c r="F62" s="372"/>
      <c r="G62" s="373"/>
    </row>
    <row r="63" spans="2:7">
      <c r="B63" s="147" t="s">
        <v>286</v>
      </c>
      <c r="D63" s="199"/>
      <c r="E63" s="371"/>
      <c r="F63" s="372"/>
      <c r="G63" s="373"/>
    </row>
    <row r="64" spans="2:7">
      <c r="B64" s="147" t="s">
        <v>289</v>
      </c>
      <c r="D64" s="199"/>
      <c r="E64" s="371"/>
      <c r="F64" s="372"/>
      <c r="G64" s="373"/>
    </row>
    <row r="65" spans="1:13">
      <c r="D65" s="10"/>
    </row>
    <row r="66" spans="1:13" ht="18">
      <c r="A66" s="174" t="s">
        <v>426</v>
      </c>
    </row>
    <row r="68" spans="1:13">
      <c r="B68" s="67" t="s">
        <v>432</v>
      </c>
      <c r="C68" s="192" t="s">
        <v>103</v>
      </c>
      <c r="D68" s="213"/>
      <c r="E68" s="374"/>
    </row>
    <row r="69" spans="1:13">
      <c r="D69" s="10"/>
    </row>
    <row r="70" spans="1:13" s="5" customFormat="1" ht="18">
      <c r="A70" s="185" t="s">
        <v>385</v>
      </c>
      <c r="D70" s="10"/>
      <c r="I70" s="10"/>
      <c r="J70" s="10"/>
      <c r="K70" s="10"/>
      <c r="L70" s="10"/>
      <c r="M70" s="245"/>
    </row>
    <row r="71" spans="1:13">
      <c r="D71" s="10"/>
    </row>
    <row r="72" spans="1:13">
      <c r="B72" s="359" t="s">
        <v>307</v>
      </c>
      <c r="C72" s="358" t="s">
        <v>125</v>
      </c>
      <c r="D72" s="167"/>
      <c r="E72" s="314" t="s">
        <v>6</v>
      </c>
      <c r="F72" s="314" t="s">
        <v>7</v>
      </c>
      <c r="M72" s="245"/>
    </row>
    <row r="73" spans="1:13">
      <c r="B73" s="51" t="s">
        <v>158</v>
      </c>
      <c r="C73" s="9" t="s">
        <v>103</v>
      </c>
      <c r="D73" s="214"/>
      <c r="E73" s="373"/>
      <c r="F73" s="373"/>
      <c r="M73" s="245"/>
    </row>
    <row r="74" spans="1:13">
      <c r="B74" s="52" t="s">
        <v>79</v>
      </c>
      <c r="C74" s="170" t="s">
        <v>103</v>
      </c>
      <c r="D74" s="215"/>
      <c r="E74" s="376"/>
      <c r="F74" s="376"/>
      <c r="M74" s="245"/>
    </row>
    <row r="75" spans="1:13">
      <c r="B75" s="52" t="s">
        <v>80</v>
      </c>
      <c r="C75" s="170" t="s">
        <v>103</v>
      </c>
      <c r="D75" s="215"/>
      <c r="E75" s="376"/>
      <c r="F75" s="376"/>
      <c r="M75" s="245"/>
    </row>
    <row r="76" spans="1:13">
      <c r="B76" s="52" t="s">
        <v>37</v>
      </c>
      <c r="C76" s="170" t="s">
        <v>103</v>
      </c>
      <c r="D76" s="215"/>
      <c r="E76" s="376"/>
      <c r="F76" s="376"/>
      <c r="M76" s="245"/>
    </row>
    <row r="77" spans="1:13">
      <c r="B77" s="52" t="s">
        <v>38</v>
      </c>
      <c r="C77" s="170" t="s">
        <v>103</v>
      </c>
      <c r="D77" s="215"/>
      <c r="E77" s="376"/>
      <c r="F77" s="376"/>
      <c r="M77" s="245"/>
    </row>
    <row r="78" spans="1:13">
      <c r="B78" s="52" t="s">
        <v>166</v>
      </c>
      <c r="C78" s="170" t="s">
        <v>103</v>
      </c>
      <c r="D78" s="215"/>
      <c r="E78" s="376"/>
      <c r="F78" s="376"/>
      <c r="M78" s="245"/>
    </row>
    <row r="79" spans="1:13">
      <c r="B79" s="27" t="s">
        <v>52</v>
      </c>
      <c r="C79" s="34" t="s">
        <v>104</v>
      </c>
      <c r="D79" s="216"/>
      <c r="E79" s="279">
        <v>60</v>
      </c>
      <c r="F79" s="279">
        <v>60</v>
      </c>
      <c r="M79" s="245"/>
    </row>
    <row r="80" spans="1:13">
      <c r="D80" s="10"/>
    </row>
    <row r="81" spans="1:21" s="5" customFormat="1" ht="18">
      <c r="A81" s="185" t="s">
        <v>133</v>
      </c>
      <c r="C81" s="23"/>
      <c r="D81" s="10"/>
      <c r="I81" s="10"/>
      <c r="J81" s="10"/>
      <c r="K81" s="10"/>
      <c r="L81" s="10"/>
      <c r="M81" s="245"/>
    </row>
    <row r="82" spans="1:21">
      <c r="B82" s="1"/>
      <c r="C82" s="12"/>
      <c r="D82" s="10"/>
    </row>
    <row r="83" spans="1:21">
      <c r="B83" s="359" t="s">
        <v>307</v>
      </c>
      <c r="C83" s="358" t="s">
        <v>125</v>
      </c>
      <c r="D83" s="207"/>
      <c r="E83" s="326" t="s">
        <v>48</v>
      </c>
      <c r="F83" s="326" t="s">
        <v>49</v>
      </c>
      <c r="G83" s="326" t="s">
        <v>89</v>
      </c>
      <c r="H83" s="1"/>
    </row>
    <row r="84" spans="1:21">
      <c r="B84" s="66" t="s">
        <v>134</v>
      </c>
      <c r="C84" s="151" t="s">
        <v>51</v>
      </c>
      <c r="D84" s="208"/>
      <c r="E84" s="377"/>
      <c r="F84" s="377"/>
      <c r="G84" s="377"/>
      <c r="H84" s="1"/>
    </row>
    <row r="85" spans="1:21">
      <c r="B85" s="66" t="s">
        <v>159</v>
      </c>
      <c r="C85" s="151" t="s">
        <v>104</v>
      </c>
      <c r="D85" s="208"/>
      <c r="E85" s="371"/>
      <c r="F85" s="371"/>
      <c r="G85" s="377" t="s">
        <v>165</v>
      </c>
      <c r="H85" s="1"/>
    </row>
    <row r="86" spans="1:21">
      <c r="B86" s="66" t="s">
        <v>13</v>
      </c>
      <c r="C86" s="169" t="s">
        <v>51</v>
      </c>
      <c r="D86" s="208"/>
      <c r="E86" s="279">
        <v>200</v>
      </c>
      <c r="F86" s="279">
        <v>200</v>
      </c>
      <c r="G86" s="279"/>
      <c r="H86" s="1"/>
    </row>
    <row r="87" spans="1:21">
      <c r="B87" s="3" t="s">
        <v>386</v>
      </c>
      <c r="C87" s="169" t="s">
        <v>152</v>
      </c>
      <c r="D87" s="206"/>
      <c r="E87" s="280" t="e">
        <f>ROUND(E84/E85/E86,0)</f>
        <v>#DIV/0!</v>
      </c>
      <c r="F87" s="280" t="e">
        <f>ROUND(F84/F85/F86,0)</f>
        <v>#DIV/0!</v>
      </c>
      <c r="G87" s="280"/>
      <c r="H87" s="1"/>
    </row>
    <row r="88" spans="1:21">
      <c r="B88" s="3" t="s">
        <v>160</v>
      </c>
      <c r="C88" s="169" t="s">
        <v>152</v>
      </c>
      <c r="D88" s="209"/>
      <c r="E88" s="377"/>
      <c r="F88" s="377"/>
      <c r="G88" s="377" t="s">
        <v>165</v>
      </c>
      <c r="H88" s="1"/>
    </row>
    <row r="89" spans="1:21">
      <c r="D89" s="10"/>
    </row>
    <row r="90" spans="1:21" ht="18">
      <c r="A90" s="117" t="s">
        <v>433</v>
      </c>
      <c r="D90" s="10"/>
      <c r="M90" s="242"/>
      <c r="N90" s="5"/>
      <c r="O90" s="5"/>
      <c r="P90" s="5"/>
      <c r="Q90" s="5"/>
      <c r="R90" s="5"/>
      <c r="S90" s="5"/>
      <c r="T90" s="5"/>
      <c r="U90" s="5"/>
    </row>
    <row r="91" spans="1:21">
      <c r="A91" s="181"/>
      <c r="B91" s="16"/>
      <c r="D91" s="10"/>
      <c r="M91" s="242"/>
      <c r="N91" s="5"/>
      <c r="O91" s="5"/>
      <c r="P91" s="5"/>
      <c r="Q91" s="5"/>
      <c r="R91" s="5"/>
      <c r="S91" s="5"/>
      <c r="T91" s="5"/>
      <c r="U91" s="5"/>
    </row>
    <row r="92" spans="1:21" ht="38.25">
      <c r="A92" s="120"/>
      <c r="B92" s="321" t="s">
        <v>250</v>
      </c>
      <c r="C92" s="358" t="s">
        <v>125</v>
      </c>
      <c r="D92" s="210"/>
      <c r="E92" s="322" t="s">
        <v>311</v>
      </c>
      <c r="F92" s="322" t="s">
        <v>312</v>
      </c>
      <c r="G92" s="322" t="s">
        <v>313</v>
      </c>
      <c r="H92" s="1"/>
      <c r="J92" s="333" t="s">
        <v>388</v>
      </c>
      <c r="K92" s="333" t="s">
        <v>389</v>
      </c>
      <c r="L92" s="322" t="s">
        <v>249</v>
      </c>
      <c r="M92" s="242"/>
      <c r="N92" s="5"/>
      <c r="O92" s="5"/>
      <c r="P92" s="5"/>
      <c r="Q92" s="5"/>
      <c r="R92" s="5"/>
      <c r="S92" s="5"/>
      <c r="T92" s="5"/>
      <c r="U92" s="5"/>
    </row>
    <row r="93" spans="1:21">
      <c r="A93" s="181"/>
      <c r="B93" s="52" t="s">
        <v>239</v>
      </c>
      <c r="C93" s="170" t="s">
        <v>103</v>
      </c>
      <c r="D93" s="211"/>
      <c r="E93" s="378"/>
      <c r="F93" s="379"/>
      <c r="G93" s="378"/>
      <c r="H93" s="1"/>
      <c r="J93" s="382"/>
      <c r="K93" s="382"/>
      <c r="L93" s="371"/>
      <c r="M93" s="242"/>
      <c r="N93" s="5"/>
      <c r="O93" s="5"/>
      <c r="P93" s="5"/>
      <c r="Q93" s="5"/>
      <c r="R93" s="5"/>
      <c r="S93" s="5"/>
      <c r="T93" s="5"/>
      <c r="U93" s="5"/>
    </row>
    <row r="94" spans="1:21">
      <c r="A94" s="181"/>
      <c r="B94" s="52" t="s">
        <v>240</v>
      </c>
      <c r="C94" s="170" t="s">
        <v>103</v>
      </c>
      <c r="D94" s="211"/>
      <c r="E94" s="378"/>
      <c r="F94" s="379"/>
      <c r="G94" s="378"/>
      <c r="H94" s="1"/>
      <c r="J94" s="382"/>
      <c r="K94" s="382"/>
      <c r="L94" s="371"/>
      <c r="M94" s="242"/>
      <c r="N94" s="5"/>
      <c r="O94" s="5"/>
      <c r="P94" s="5"/>
      <c r="Q94" s="5"/>
      <c r="R94" s="5"/>
      <c r="S94" s="5"/>
      <c r="T94" s="5"/>
      <c r="U94" s="5"/>
    </row>
    <row r="95" spans="1:21">
      <c r="A95" s="181"/>
      <c r="B95" s="52" t="s">
        <v>241</v>
      </c>
      <c r="C95" s="170" t="s">
        <v>103</v>
      </c>
      <c r="D95" s="211"/>
      <c r="E95" s="378"/>
      <c r="F95" s="379"/>
      <c r="G95" s="378"/>
      <c r="H95" s="1"/>
      <c r="J95" s="382"/>
      <c r="K95" s="382"/>
      <c r="L95" s="371"/>
      <c r="M95" s="242"/>
    </row>
    <row r="96" spans="1:21">
      <c r="A96" s="181"/>
      <c r="B96" s="58" t="s">
        <v>387</v>
      </c>
      <c r="C96" s="170" t="s">
        <v>103</v>
      </c>
      <c r="D96" s="212"/>
      <c r="E96" s="378"/>
      <c r="F96" s="375"/>
      <c r="G96" s="378"/>
      <c r="H96" s="1"/>
      <c r="M96" s="242"/>
    </row>
    <row r="97" spans="1:13">
      <c r="D97" s="10"/>
      <c r="M97" s="242"/>
    </row>
    <row r="98" spans="1:13" ht="18">
      <c r="A98" s="117" t="s">
        <v>390</v>
      </c>
    </row>
    <row r="100" spans="1:13" ht="51">
      <c r="A100" s="181"/>
      <c r="B100" s="321" t="s">
        <v>250</v>
      </c>
      <c r="C100" s="358" t="s">
        <v>125</v>
      </c>
      <c r="D100" s="210"/>
      <c r="E100" s="322" t="s">
        <v>391</v>
      </c>
      <c r="F100" s="322" t="s">
        <v>392</v>
      </c>
      <c r="G100" s="1"/>
    </row>
    <row r="101" spans="1:13">
      <c r="A101" s="181"/>
      <c r="B101" s="52" t="s">
        <v>239</v>
      </c>
      <c r="C101" s="170" t="s">
        <v>103</v>
      </c>
      <c r="D101" s="211"/>
      <c r="E101" s="380"/>
      <c r="F101" s="380"/>
      <c r="G101" s="1"/>
    </row>
    <row r="102" spans="1:13">
      <c r="A102" s="181"/>
      <c r="B102" s="52" t="s">
        <v>240</v>
      </c>
      <c r="C102" s="170" t="s">
        <v>103</v>
      </c>
      <c r="D102" s="211"/>
      <c r="E102" s="380"/>
      <c r="F102" s="380"/>
      <c r="G102" s="1"/>
    </row>
    <row r="103" spans="1:13">
      <c r="A103" s="181"/>
      <c r="B103" s="52" t="s">
        <v>241</v>
      </c>
      <c r="C103" s="170" t="s">
        <v>103</v>
      </c>
      <c r="D103" s="211"/>
      <c r="E103" s="380"/>
      <c r="F103" s="380"/>
      <c r="G103" s="1"/>
    </row>
    <row r="104" spans="1:13">
      <c r="A104" s="181"/>
      <c r="B104" s="58" t="s">
        <v>387</v>
      </c>
      <c r="C104" s="170" t="s">
        <v>103</v>
      </c>
      <c r="D104" s="212"/>
      <c r="E104" s="376"/>
      <c r="F104" s="376"/>
      <c r="G104" s="1"/>
    </row>
    <row r="105" spans="1:13">
      <c r="D105" s="10"/>
    </row>
    <row r="106" spans="1:13" ht="18">
      <c r="A106" s="117" t="s">
        <v>393</v>
      </c>
    </row>
    <row r="107" spans="1:13">
      <c r="D107" s="10"/>
    </row>
    <row r="108" spans="1:13">
      <c r="B108" s="52" t="s">
        <v>394</v>
      </c>
      <c r="C108" s="151" t="s">
        <v>104</v>
      </c>
      <c r="D108" s="49"/>
      <c r="E108" s="449"/>
    </row>
    <row r="109" spans="1:13">
      <c r="B109" s="52" t="s">
        <v>395</v>
      </c>
      <c r="C109" s="151" t="s">
        <v>104</v>
      </c>
      <c r="D109" s="49"/>
      <c r="E109" s="449"/>
    </row>
    <row r="110" spans="1:13">
      <c r="A110" s="239"/>
      <c r="B110" s="52" t="s">
        <v>252</v>
      </c>
      <c r="C110" s="170" t="s">
        <v>103</v>
      </c>
      <c r="D110" s="49"/>
      <c r="E110" s="46" t="e">
        <f>E108/(SUM(E108:E109))</f>
        <v>#DIV/0!</v>
      </c>
    </row>
    <row r="111" spans="1:13">
      <c r="A111" s="239"/>
      <c r="B111" s="52" t="s">
        <v>253</v>
      </c>
      <c r="C111" s="170" t="s">
        <v>103</v>
      </c>
      <c r="D111" s="49"/>
      <c r="E111" s="46" t="e">
        <f>E109/(SUM(E108:E109))</f>
        <v>#DIV/0!</v>
      </c>
    </row>
    <row r="112" spans="1:13">
      <c r="D112" s="10"/>
    </row>
    <row r="113" spans="2:12">
      <c r="B113" s="243" t="s">
        <v>396</v>
      </c>
      <c r="C113" s="170" t="s">
        <v>103</v>
      </c>
      <c r="D113" s="49"/>
      <c r="E113" s="376">
        <v>1</v>
      </c>
    </row>
    <row r="114" spans="2:12">
      <c r="D114" s="10"/>
    </row>
    <row r="115" spans="2:12">
      <c r="B115" s="321" t="s">
        <v>250</v>
      </c>
      <c r="C115" s="358" t="s">
        <v>125</v>
      </c>
      <c r="D115" s="217"/>
      <c r="E115" s="334" t="s">
        <v>397</v>
      </c>
      <c r="F115" s="334" t="s">
        <v>398</v>
      </c>
      <c r="G115" s="334" t="s">
        <v>399</v>
      </c>
    </row>
    <row r="116" spans="2:12">
      <c r="B116" s="52" t="s">
        <v>239</v>
      </c>
      <c r="C116" s="170" t="s">
        <v>103</v>
      </c>
      <c r="D116" s="75"/>
      <c r="E116" s="376"/>
      <c r="F116" s="376"/>
      <c r="G116" s="376"/>
    </row>
    <row r="117" spans="2:12">
      <c r="B117" s="52" t="s">
        <v>240</v>
      </c>
      <c r="C117" s="170" t="s">
        <v>103</v>
      </c>
      <c r="D117" s="75"/>
      <c r="E117" s="376"/>
      <c r="F117" s="376"/>
      <c r="G117" s="376"/>
    </row>
    <row r="118" spans="2:12">
      <c r="B118" s="52" t="s">
        <v>241</v>
      </c>
      <c r="C118" s="170" t="s">
        <v>103</v>
      </c>
      <c r="D118" s="75"/>
      <c r="E118" s="376"/>
      <c r="F118" s="376"/>
      <c r="G118" s="376"/>
    </row>
    <row r="119" spans="2:12" hidden="1">
      <c r="B119" s="52" t="s">
        <v>236</v>
      </c>
      <c r="C119" s="170" t="s">
        <v>103</v>
      </c>
      <c r="D119" s="75"/>
      <c r="E119" s="376"/>
      <c r="F119" s="376"/>
      <c r="G119" s="376"/>
    </row>
    <row r="120" spans="2:12" hidden="1">
      <c r="B120" s="52" t="s">
        <v>237</v>
      </c>
      <c r="C120" s="170" t="s">
        <v>103</v>
      </c>
      <c r="D120" s="75"/>
      <c r="E120" s="376"/>
      <c r="F120" s="376"/>
      <c r="G120" s="376"/>
    </row>
    <row r="121" spans="2:12">
      <c r="B121" s="58" t="s">
        <v>387</v>
      </c>
      <c r="C121" s="170" t="s">
        <v>103</v>
      </c>
      <c r="D121" s="212"/>
      <c r="E121" s="376"/>
      <c r="F121" s="376"/>
      <c r="G121" s="376"/>
    </row>
    <row r="122" spans="2:12">
      <c r="D122" s="10"/>
    </row>
    <row r="123" spans="2:12">
      <c r="B123" s="321" t="s">
        <v>250</v>
      </c>
      <c r="C123" s="358" t="s">
        <v>125</v>
      </c>
      <c r="D123" s="217"/>
      <c r="E123" s="334" t="s">
        <v>48</v>
      </c>
      <c r="F123" s="334" t="s">
        <v>49</v>
      </c>
      <c r="G123" s="334" t="s">
        <v>187</v>
      </c>
      <c r="H123" s="217"/>
      <c r="I123" s="217"/>
      <c r="J123" s="217"/>
      <c r="K123" s="217"/>
      <c r="L123" s="241"/>
    </row>
    <row r="124" spans="2:12">
      <c r="B124" s="52" t="s">
        <v>239</v>
      </c>
      <c r="C124" s="170" t="s">
        <v>103</v>
      </c>
      <c r="D124" s="75"/>
      <c r="E124" s="376"/>
      <c r="F124" s="376"/>
      <c r="G124" s="376"/>
      <c r="H124" s="75"/>
      <c r="I124" s="75"/>
      <c r="J124" s="75"/>
      <c r="K124" s="75"/>
    </row>
    <row r="125" spans="2:12">
      <c r="B125" s="52" t="s">
        <v>240</v>
      </c>
      <c r="C125" s="170" t="s">
        <v>103</v>
      </c>
      <c r="D125" s="75"/>
      <c r="E125" s="376"/>
      <c r="F125" s="376"/>
      <c r="G125" s="376"/>
      <c r="H125" s="75"/>
      <c r="I125" s="75"/>
      <c r="J125" s="75"/>
      <c r="K125" s="75"/>
    </row>
    <row r="126" spans="2:12">
      <c r="B126" s="52" t="s">
        <v>241</v>
      </c>
      <c r="C126" s="170" t="s">
        <v>103</v>
      </c>
      <c r="D126" s="75"/>
      <c r="E126" s="376"/>
      <c r="F126" s="376"/>
      <c r="G126" s="376"/>
      <c r="H126" s="75"/>
      <c r="I126" s="75"/>
      <c r="J126" s="75"/>
      <c r="K126" s="75"/>
    </row>
    <row r="127" spans="2:12" hidden="1">
      <c r="B127" s="52" t="s">
        <v>236</v>
      </c>
      <c r="C127" s="170" t="s">
        <v>103</v>
      </c>
      <c r="D127" s="75"/>
      <c r="E127" s="376"/>
      <c r="F127" s="376"/>
      <c r="G127" s="376"/>
      <c r="H127" s="75"/>
      <c r="I127" s="75"/>
      <c r="J127" s="75"/>
      <c r="K127" s="75"/>
    </row>
    <row r="128" spans="2:12" hidden="1">
      <c r="B128" s="52" t="s">
        <v>237</v>
      </c>
      <c r="C128" s="170" t="s">
        <v>103</v>
      </c>
      <c r="D128" s="75"/>
      <c r="E128" s="376"/>
      <c r="F128" s="376"/>
      <c r="G128" s="376"/>
      <c r="H128" s="75"/>
      <c r="I128" s="75"/>
      <c r="J128" s="75"/>
      <c r="K128" s="75"/>
    </row>
    <row r="129" spans="1:13">
      <c r="B129" s="58" t="s">
        <v>387</v>
      </c>
      <c r="C129" s="170" t="s">
        <v>103</v>
      </c>
      <c r="D129" s="75"/>
      <c r="E129" s="376"/>
      <c r="F129" s="376"/>
      <c r="G129" s="376"/>
      <c r="H129" s="75"/>
      <c r="I129" s="75"/>
      <c r="J129" s="75"/>
      <c r="K129" s="75"/>
    </row>
    <row r="130" spans="1:13">
      <c r="D130" s="10"/>
    </row>
    <row r="131" spans="1:13" s="5" customFormat="1" ht="18">
      <c r="A131" s="185" t="s">
        <v>95</v>
      </c>
      <c r="I131" s="10"/>
      <c r="J131" s="10"/>
      <c r="K131" s="10"/>
      <c r="L131" s="10"/>
      <c r="M131" s="245"/>
    </row>
    <row r="133" spans="1:13">
      <c r="B133" s="321" t="s">
        <v>29</v>
      </c>
    </row>
    <row r="134" spans="1:13">
      <c r="B134" s="52" t="s">
        <v>2</v>
      </c>
      <c r="D134" s="165"/>
      <c r="E134" s="377"/>
    </row>
    <row r="135" spans="1:13">
      <c r="B135" s="321" t="s">
        <v>21</v>
      </c>
      <c r="D135" s="10"/>
    </row>
    <row r="136" spans="1:13">
      <c r="B136" s="52" t="s">
        <v>93</v>
      </c>
      <c r="D136" s="218"/>
      <c r="E136" s="377"/>
    </row>
    <row r="137" spans="1:13">
      <c r="B137" s="321" t="s">
        <v>22</v>
      </c>
      <c r="D137" s="10"/>
    </row>
    <row r="138" spans="1:13">
      <c r="B138" s="52" t="s">
        <v>54</v>
      </c>
      <c r="D138" s="165"/>
      <c r="E138" s="377"/>
    </row>
    <row r="139" spans="1:13">
      <c r="B139" s="52" t="s">
        <v>59</v>
      </c>
      <c r="D139" s="165"/>
      <c r="E139" s="377"/>
    </row>
    <row r="140" spans="1:13">
      <c r="B140" s="52" t="s">
        <v>39</v>
      </c>
      <c r="D140" s="165"/>
      <c r="E140" s="377"/>
    </row>
    <row r="141" spans="1:13">
      <c r="B141" s="52" t="s">
        <v>40</v>
      </c>
      <c r="D141" s="165"/>
      <c r="E141" s="377"/>
    </row>
    <row r="142" spans="1:13">
      <c r="B142" s="321" t="s">
        <v>32</v>
      </c>
      <c r="D142" s="10"/>
      <c r="E142" s="50"/>
    </row>
    <row r="143" spans="1:13">
      <c r="B143" s="190" t="s">
        <v>59</v>
      </c>
      <c r="D143" s="165"/>
      <c r="E143" s="377"/>
    </row>
    <row r="144" spans="1:13">
      <c r="B144" s="190" t="s">
        <v>39</v>
      </c>
      <c r="D144" s="165"/>
      <c r="E144" s="377"/>
    </row>
    <row r="146" spans="1:13" s="5" customFormat="1" ht="18">
      <c r="A146" s="185" t="s">
        <v>400</v>
      </c>
      <c r="I146" s="10"/>
      <c r="J146" s="10"/>
      <c r="K146" s="10"/>
      <c r="L146" s="10"/>
      <c r="M146" s="245"/>
    </row>
    <row r="148" spans="1:13" ht="38.25">
      <c r="B148" s="321" t="s">
        <v>250</v>
      </c>
      <c r="D148" s="219"/>
      <c r="E148" s="448" t="s">
        <v>401</v>
      </c>
      <c r="F148" s="448" t="s">
        <v>350</v>
      </c>
      <c r="G148" s="448" t="s">
        <v>402</v>
      </c>
      <c r="K148" s="241"/>
      <c r="L148" s="241"/>
    </row>
    <row r="149" spans="1:13">
      <c r="A149" s="184"/>
      <c r="B149" s="52" t="s">
        <v>248</v>
      </c>
      <c r="D149" s="49"/>
      <c r="E149" s="376"/>
      <c r="F149" s="389"/>
      <c r="G149" s="371"/>
      <c r="K149" s="241"/>
      <c r="L149" s="241"/>
    </row>
    <row r="150" spans="1:13">
      <c r="B150" s="52" t="s">
        <v>234</v>
      </c>
      <c r="D150" s="49"/>
      <c r="E150" s="376"/>
      <c r="F150" s="389"/>
      <c r="G150" s="371"/>
    </row>
    <row r="151" spans="1:13">
      <c r="B151" s="52" t="s">
        <v>235</v>
      </c>
      <c r="D151" s="49"/>
      <c r="E151" s="376"/>
      <c r="F151" s="389"/>
      <c r="G151" s="371"/>
    </row>
    <row r="152" spans="1:13">
      <c r="B152" s="52" t="s">
        <v>236</v>
      </c>
      <c r="D152" s="49"/>
      <c r="E152" s="376"/>
      <c r="F152" s="371"/>
      <c r="G152" s="371"/>
    </row>
    <row r="153" spans="1:13">
      <c r="B153" s="52" t="s">
        <v>237</v>
      </c>
      <c r="D153" s="49"/>
      <c r="E153" s="376"/>
      <c r="F153" s="371"/>
      <c r="G153" s="371"/>
    </row>
    <row r="154" spans="1:13" ht="12" customHeight="1">
      <c r="B154" s="58" t="s">
        <v>387</v>
      </c>
      <c r="D154" s="49"/>
      <c r="E154" s="376"/>
      <c r="F154" s="389"/>
      <c r="G154" s="371"/>
    </row>
    <row r="155" spans="1:13" s="10" customFormat="1">
      <c r="A155" s="285"/>
      <c r="B155" s="186"/>
      <c r="D155" s="49"/>
      <c r="E155" s="75"/>
      <c r="F155" s="310"/>
      <c r="G155" s="247"/>
      <c r="M155" s="231"/>
    </row>
    <row r="156" spans="1:13" ht="18">
      <c r="A156" s="117" t="s">
        <v>403</v>
      </c>
      <c r="B156" s="25"/>
      <c r="C156" s="25"/>
    </row>
    <row r="157" spans="1:13" s="10" customFormat="1">
      <c r="A157" s="285"/>
      <c r="B157" s="186"/>
      <c r="D157" s="49"/>
      <c r="E157" s="75"/>
      <c r="F157" s="310"/>
      <c r="G157" s="247"/>
      <c r="M157" s="231"/>
    </row>
    <row r="158" spans="1:13" ht="13.5" customHeight="1"/>
    <row r="159" spans="1:13">
      <c r="A159" s="181"/>
      <c r="B159" s="25"/>
      <c r="C159" s="54"/>
      <c r="E159" s="273" t="s">
        <v>154</v>
      </c>
    </row>
    <row r="160" spans="1:13" ht="63.75">
      <c r="A160" s="120"/>
      <c r="B160" s="329" t="s">
        <v>47</v>
      </c>
      <c r="D160" s="220"/>
      <c r="E160" s="330" t="s">
        <v>264</v>
      </c>
      <c r="F160" s="362" t="s">
        <v>149</v>
      </c>
      <c r="G160" s="362" t="s">
        <v>216</v>
      </c>
      <c r="H160" s="330" t="s">
        <v>405</v>
      </c>
    </row>
    <row r="161" spans="1:8">
      <c r="A161" s="181"/>
      <c r="B161" s="331" t="s">
        <v>125</v>
      </c>
      <c r="D161" s="220"/>
      <c r="E161" s="330" t="s">
        <v>150</v>
      </c>
      <c r="F161" s="362" t="s">
        <v>103</v>
      </c>
      <c r="G161" s="362" t="s">
        <v>219</v>
      </c>
      <c r="H161" s="330" t="s">
        <v>404</v>
      </c>
    </row>
    <row r="162" spans="1:8">
      <c r="A162" s="120"/>
      <c r="B162" s="52" t="s">
        <v>25</v>
      </c>
      <c r="D162" s="221"/>
      <c r="E162" s="390"/>
      <c r="F162" s="376"/>
      <c r="G162" s="391"/>
      <c r="H162" s="381"/>
    </row>
    <row r="163" spans="1:8">
      <c r="A163" s="181"/>
      <c r="B163" s="52" t="s">
        <v>20</v>
      </c>
      <c r="D163" s="221"/>
      <c r="E163" s="377"/>
      <c r="F163" s="376"/>
      <c r="G163" s="381"/>
      <c r="H163" s="381"/>
    </row>
    <row r="164" spans="1:8">
      <c r="A164" s="181"/>
      <c r="B164" s="52" t="s">
        <v>41</v>
      </c>
      <c r="D164" s="221"/>
      <c r="E164" s="377"/>
      <c r="F164" s="376"/>
      <c r="G164" s="381"/>
      <c r="H164" s="381"/>
    </row>
    <row r="165" spans="1:8">
      <c r="A165" s="181"/>
      <c r="B165" s="52" t="s">
        <v>29</v>
      </c>
      <c r="D165" s="221"/>
      <c r="E165" s="377"/>
      <c r="F165" s="376"/>
      <c r="G165" s="392"/>
      <c r="H165" s="381"/>
    </row>
    <row r="166" spans="1:8">
      <c r="A166" s="181"/>
      <c r="B166" s="52" t="s">
        <v>14</v>
      </c>
      <c r="D166" s="221"/>
      <c r="E166" s="377"/>
      <c r="F166" s="376"/>
      <c r="G166" s="381"/>
      <c r="H166" s="381"/>
    </row>
    <row r="167" spans="1:8">
      <c r="A167" s="181"/>
      <c r="B167" s="52" t="s">
        <v>15</v>
      </c>
      <c r="D167" s="221"/>
      <c r="E167" s="377"/>
      <c r="F167" s="376"/>
      <c r="G167" s="381"/>
      <c r="H167" s="381"/>
    </row>
    <row r="168" spans="1:8">
      <c r="A168" s="181"/>
      <c r="B168" s="52" t="s">
        <v>16</v>
      </c>
      <c r="D168" s="222"/>
      <c r="E168" s="377"/>
      <c r="F168" s="376"/>
      <c r="G168" s="381"/>
      <c r="H168" s="381"/>
    </row>
    <row r="169" spans="1:8">
      <c r="A169" s="181"/>
      <c r="B169" s="52" t="s">
        <v>184</v>
      </c>
      <c r="D169" s="222"/>
      <c r="E169" s="377"/>
      <c r="F169" s="376"/>
      <c r="G169" s="381"/>
      <c r="H169" s="381"/>
    </row>
    <row r="170" spans="1:8">
      <c r="A170" s="181"/>
      <c r="B170" s="52" t="s">
        <v>21</v>
      </c>
      <c r="D170" s="222"/>
      <c r="E170" s="377"/>
      <c r="F170" s="376"/>
      <c r="G170" s="381"/>
      <c r="H170" s="384"/>
    </row>
    <row r="171" spans="1:8">
      <c r="A171" s="181"/>
      <c r="B171" s="52" t="s">
        <v>77</v>
      </c>
      <c r="D171" s="222"/>
      <c r="E171" s="377"/>
      <c r="F171" s="376"/>
      <c r="G171" s="392"/>
      <c r="H171" s="384"/>
    </row>
    <row r="172" spans="1:8">
      <c r="A172" s="181"/>
      <c r="B172" s="52" t="s">
        <v>22</v>
      </c>
      <c r="D172" s="221"/>
      <c r="E172" s="377"/>
      <c r="F172" s="376"/>
      <c r="G172" s="381"/>
      <c r="H172" s="384"/>
    </row>
    <row r="173" spans="1:8">
      <c r="A173" s="181"/>
      <c r="B173" s="52" t="s">
        <v>32</v>
      </c>
      <c r="D173" s="221"/>
      <c r="E173" s="377"/>
      <c r="F173" s="376"/>
      <c r="G173" s="392"/>
      <c r="H173" s="384"/>
    </row>
    <row r="174" spans="1:8">
      <c r="A174" s="181"/>
      <c r="B174" s="52" t="s">
        <v>45</v>
      </c>
      <c r="D174" s="221"/>
      <c r="E174" s="377"/>
      <c r="F174" s="376"/>
      <c r="G174" s="381"/>
      <c r="H174" s="384"/>
    </row>
    <row r="175" spans="1:8">
      <c r="A175" s="181"/>
      <c r="B175" s="52" t="s">
        <v>156</v>
      </c>
      <c r="D175" s="221"/>
      <c r="E175" s="377"/>
      <c r="F175" s="376"/>
      <c r="G175" s="381"/>
      <c r="H175" s="384"/>
    </row>
    <row r="176" spans="1:8">
      <c r="A176" s="181"/>
      <c r="B176" s="52" t="s">
        <v>157</v>
      </c>
      <c r="D176" s="221"/>
      <c r="E176" s="377"/>
      <c r="F176" s="376"/>
      <c r="G176" s="381"/>
      <c r="H176" s="384"/>
    </row>
    <row r="177" spans="1:8">
      <c r="A177" s="181"/>
      <c r="B177" s="52" t="s">
        <v>86</v>
      </c>
      <c r="D177" s="221"/>
      <c r="E177" s="377"/>
      <c r="F177" s="376"/>
      <c r="G177" s="392"/>
      <c r="H177" s="384"/>
    </row>
    <row r="178" spans="1:8">
      <c r="A178" s="181"/>
      <c r="B178" s="52" t="s">
        <v>55</v>
      </c>
      <c r="D178" s="221"/>
      <c r="E178" s="377"/>
      <c r="F178" s="376"/>
      <c r="G178" s="381"/>
      <c r="H178" s="384"/>
    </row>
    <row r="179" spans="1:8">
      <c r="A179" s="181"/>
      <c r="B179" s="52" t="s">
        <v>56</v>
      </c>
      <c r="D179" s="221"/>
      <c r="E179" s="377"/>
      <c r="F179" s="376"/>
      <c r="G179" s="381"/>
      <c r="H179" s="384"/>
    </row>
    <row r="180" spans="1:8">
      <c r="B180" s="52" t="s">
        <v>161</v>
      </c>
      <c r="D180" s="10"/>
      <c r="E180" s="377"/>
      <c r="F180" s="376"/>
      <c r="G180" s="385"/>
      <c r="H180" s="385"/>
    </row>
    <row r="182" spans="1:8">
      <c r="B182" s="321" t="s">
        <v>198</v>
      </c>
      <c r="D182" s="220"/>
    </row>
    <row r="183" spans="1:8">
      <c r="B183" s="363" t="s">
        <v>125</v>
      </c>
      <c r="D183" s="220"/>
    </row>
    <row r="184" spans="1:8">
      <c r="B184" s="96" t="s">
        <v>122</v>
      </c>
      <c r="D184" s="223"/>
      <c r="E184" s="377"/>
      <c r="F184" s="377"/>
      <c r="G184" s="377"/>
      <c r="H184" s="377"/>
    </row>
    <row r="185" spans="1:8">
      <c r="B185" s="52" t="s">
        <v>113</v>
      </c>
      <c r="D185" s="225"/>
      <c r="E185" s="377"/>
      <c r="F185" s="376"/>
      <c r="G185" s="393"/>
      <c r="H185" s="384"/>
    </row>
    <row r="186" spans="1:8">
      <c r="B186" s="52" t="s">
        <v>114</v>
      </c>
      <c r="D186" s="225"/>
      <c r="E186" s="377"/>
      <c r="F186" s="376"/>
      <c r="G186" s="393"/>
      <c r="H186" s="384"/>
    </row>
    <row r="187" spans="1:8">
      <c r="B187" s="96" t="s">
        <v>27</v>
      </c>
      <c r="D187" s="224"/>
      <c r="E187" s="279"/>
      <c r="F187" s="279"/>
      <c r="G187" s="279"/>
      <c r="H187" s="279"/>
    </row>
    <row r="188" spans="1:8">
      <c r="B188" s="52" t="s">
        <v>4</v>
      </c>
      <c r="D188" s="221"/>
      <c r="E188" s="394"/>
      <c r="F188" s="394"/>
      <c r="G188" s="395"/>
      <c r="H188" s="439"/>
    </row>
    <row r="189" spans="1:8">
      <c r="B189" s="52" t="s">
        <v>5</v>
      </c>
      <c r="D189" s="221"/>
      <c r="E189" s="396"/>
      <c r="F189" s="397"/>
      <c r="G189" s="393"/>
      <c r="H189" s="384"/>
    </row>
    <row r="190" spans="1:8">
      <c r="B190" s="96" t="s">
        <v>115</v>
      </c>
      <c r="D190" s="224"/>
      <c r="E190" s="279"/>
      <c r="F190" s="279"/>
      <c r="G190" s="279"/>
      <c r="H190" s="279"/>
    </row>
    <row r="191" spans="1:8">
      <c r="B191" s="52" t="s">
        <v>116</v>
      </c>
      <c r="D191" s="225"/>
      <c r="E191" s="377"/>
      <c r="F191" s="376"/>
      <c r="G191" s="377"/>
      <c r="H191" s="377"/>
    </row>
    <row r="192" spans="1:8">
      <c r="B192" s="52" t="s">
        <v>117</v>
      </c>
      <c r="D192" s="225"/>
      <c r="E192" s="377"/>
      <c r="F192" s="376"/>
      <c r="G192" s="377"/>
      <c r="H192" s="377"/>
    </row>
    <row r="193" spans="1:13">
      <c r="B193" s="52" t="s">
        <v>118</v>
      </c>
      <c r="D193" s="225"/>
      <c r="E193" s="377"/>
      <c r="F193" s="376"/>
      <c r="G193" s="377"/>
      <c r="H193" s="377"/>
    </row>
    <row r="194" spans="1:13">
      <c r="B194" s="52" t="s">
        <v>119</v>
      </c>
      <c r="D194" s="225"/>
      <c r="E194" s="377"/>
      <c r="F194" s="376"/>
      <c r="G194" s="377"/>
      <c r="H194" s="377"/>
    </row>
    <row r="195" spans="1:13">
      <c r="B195" s="52" t="s">
        <v>123</v>
      </c>
      <c r="D195" s="226"/>
      <c r="E195" s="377"/>
      <c r="F195" s="377"/>
      <c r="G195" s="377"/>
      <c r="H195" s="377"/>
    </row>
    <row r="196" spans="1:13">
      <c r="B196" s="96" t="s">
        <v>53</v>
      </c>
      <c r="D196" s="224"/>
      <c r="E196" s="279"/>
      <c r="F196" s="279"/>
      <c r="G196" s="279"/>
      <c r="H196" s="279"/>
    </row>
    <row r="197" spans="1:13">
      <c r="B197" s="52" t="s">
        <v>120</v>
      </c>
      <c r="D197" s="225"/>
      <c r="E197" s="377"/>
      <c r="F197" s="376"/>
      <c r="G197" s="377"/>
      <c r="H197" s="377"/>
    </row>
    <row r="198" spans="1:13">
      <c r="B198" s="52" t="s">
        <v>121</v>
      </c>
      <c r="D198" s="225"/>
      <c r="E198" s="377"/>
      <c r="F198" s="376"/>
      <c r="G198" s="377"/>
      <c r="H198" s="377"/>
    </row>
    <row r="199" spans="1:13">
      <c r="B199" s="52" t="s">
        <v>23</v>
      </c>
      <c r="D199" s="225"/>
      <c r="E199" s="377"/>
      <c r="F199" s="376"/>
      <c r="G199" s="377"/>
      <c r="H199" s="377"/>
    </row>
    <row r="200" spans="1:13">
      <c r="B200" s="52" t="s">
        <v>24</v>
      </c>
      <c r="D200" s="225"/>
      <c r="E200" s="377"/>
      <c r="F200" s="376"/>
      <c r="G200" s="377"/>
      <c r="H200" s="377"/>
    </row>
    <row r="201" spans="1:13">
      <c r="B201" s="52" t="s">
        <v>33</v>
      </c>
      <c r="D201" s="225"/>
      <c r="E201" s="377"/>
      <c r="F201" s="376"/>
      <c r="G201" s="377"/>
      <c r="H201" s="377"/>
    </row>
    <row r="202" spans="1:13">
      <c r="B202" s="52" t="s">
        <v>123</v>
      </c>
      <c r="D202" s="94"/>
      <c r="E202" s="377"/>
      <c r="F202" s="377"/>
      <c r="G202" s="377"/>
      <c r="H202" s="377"/>
    </row>
    <row r="203" spans="1:13" s="5" customFormat="1">
      <c r="A203" s="184"/>
      <c r="B203" s="248"/>
      <c r="D203" s="10"/>
      <c r="I203" s="10"/>
      <c r="J203" s="10"/>
      <c r="K203" s="10"/>
      <c r="L203" s="10"/>
      <c r="M203" s="245"/>
    </row>
    <row r="204" spans="1:13" ht="15" customHeight="1">
      <c r="A204" s="117" t="s">
        <v>406</v>
      </c>
      <c r="B204" s="8"/>
      <c r="C204" s="8"/>
      <c r="D204" s="10"/>
    </row>
    <row r="205" spans="1:13">
      <c r="A205" s="119"/>
      <c r="B205" s="8"/>
      <c r="C205" s="8"/>
      <c r="D205" s="8"/>
    </row>
    <row r="206" spans="1:13">
      <c r="A206" s="119"/>
      <c r="B206" s="317" t="s">
        <v>211</v>
      </c>
      <c r="C206" s="358" t="s">
        <v>125</v>
      </c>
      <c r="D206" s="227"/>
      <c r="E206" s="364" t="s">
        <v>135</v>
      </c>
    </row>
    <row r="207" spans="1:13">
      <c r="A207" s="119"/>
      <c r="B207" s="103" t="s">
        <v>437</v>
      </c>
      <c r="C207" s="27" t="s">
        <v>103</v>
      </c>
      <c r="D207" s="227"/>
      <c r="E207" s="383"/>
    </row>
    <row r="208" spans="1:13">
      <c r="A208" s="119"/>
      <c r="B208" s="103" t="s">
        <v>212</v>
      </c>
      <c r="C208" s="27" t="s">
        <v>103</v>
      </c>
      <c r="D208" s="227"/>
      <c r="E208" s="383"/>
    </row>
    <row r="209" spans="1:26">
      <c r="A209" s="119"/>
      <c r="B209" s="103" t="s">
        <v>213</v>
      </c>
      <c r="C209" s="27" t="s">
        <v>103</v>
      </c>
      <c r="D209" s="227"/>
      <c r="E209" s="383"/>
    </row>
    <row r="210" spans="1:26">
      <c r="A210" s="119"/>
      <c r="B210" s="103" t="s">
        <v>436</v>
      </c>
      <c r="C210" s="27" t="s">
        <v>103</v>
      </c>
      <c r="D210" s="228"/>
      <c r="E210" s="376"/>
    </row>
    <row r="211" spans="1:26">
      <c r="A211" s="119"/>
      <c r="B211" s="103" t="s">
        <v>186</v>
      </c>
      <c r="C211" s="27" t="s">
        <v>103</v>
      </c>
      <c r="D211" s="228"/>
      <c r="E211" s="380"/>
    </row>
    <row r="212" spans="1:26">
      <c r="A212" s="119"/>
      <c r="B212" s="103" t="s">
        <v>210</v>
      </c>
      <c r="C212" s="27" t="s">
        <v>103</v>
      </c>
      <c r="D212" s="228"/>
      <c r="E212" s="376"/>
    </row>
    <row r="213" spans="1:26">
      <c r="D213" s="10"/>
    </row>
    <row r="215" spans="1:26">
      <c r="M215" s="242"/>
    </row>
    <row r="216" spans="1:26" s="8" customFormat="1" ht="18">
      <c r="A216" s="117" t="s">
        <v>439</v>
      </c>
      <c r="M216" s="296"/>
    </row>
    <row r="217" spans="1:26" s="8" customFormat="1">
      <c r="A217" s="119"/>
      <c r="D217" s="268"/>
      <c r="E217" s="232"/>
      <c r="M217" s="296"/>
    </row>
    <row r="218" spans="1:26" s="8" customFormat="1" ht="42.75" customHeight="1">
      <c r="A218" s="234"/>
      <c r="B218" s="317" t="s">
        <v>214</v>
      </c>
      <c r="C218" s="365" t="s">
        <v>407</v>
      </c>
      <c r="D218" s="284"/>
      <c r="E218" s="318" t="s">
        <v>215</v>
      </c>
      <c r="F218" s="284"/>
      <c r="G218" s="291"/>
      <c r="H218" s="284"/>
      <c r="I218" s="284"/>
      <c r="J218" s="284"/>
      <c r="K218" s="284"/>
      <c r="L218" s="292"/>
      <c r="M218" s="297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s="5" customFormat="1">
      <c r="A219" s="120"/>
      <c r="B219" s="129"/>
      <c r="C219" s="286"/>
      <c r="D219" s="284"/>
      <c r="E219" s="294"/>
      <c r="F219" s="284"/>
      <c r="G219" s="284"/>
      <c r="H219" s="295"/>
      <c r="I219" s="295"/>
      <c r="J219" s="295"/>
      <c r="K219" s="284"/>
      <c r="L219" s="167"/>
      <c r="M219" s="298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s="8" customFormat="1">
      <c r="A220" s="197"/>
      <c r="B220" s="27" t="s">
        <v>449</v>
      </c>
      <c r="C220" s="287" t="s">
        <v>218</v>
      </c>
      <c r="D220" s="149"/>
      <c r="E220" s="386"/>
      <c r="F220" s="293"/>
      <c r="G220" s="149"/>
      <c r="H220" s="149"/>
      <c r="I220" s="270"/>
      <c r="J220" s="149"/>
      <c r="K220" s="116"/>
      <c r="L220" s="95"/>
      <c r="M220" s="299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s="8" customFormat="1">
      <c r="A221" s="197"/>
      <c r="B221" s="27" t="s">
        <v>450</v>
      </c>
      <c r="C221" s="287" t="s">
        <v>104</v>
      </c>
      <c r="D221" s="149"/>
      <c r="E221" s="386"/>
      <c r="F221" s="293"/>
      <c r="G221" s="149"/>
      <c r="H221" s="149"/>
      <c r="I221" s="270"/>
      <c r="J221" s="149"/>
      <c r="K221" s="116"/>
      <c r="L221" s="95"/>
      <c r="M221" s="299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s="8" customFormat="1">
      <c r="A222" s="197"/>
      <c r="B222" s="27" t="s">
        <v>20</v>
      </c>
      <c r="C222" s="287" t="s">
        <v>104</v>
      </c>
      <c r="D222" s="149"/>
      <c r="E222" s="386"/>
      <c r="F222" s="293"/>
      <c r="G222" s="149"/>
      <c r="H222" s="149"/>
      <c r="I222" s="270"/>
      <c r="J222" s="149"/>
      <c r="K222" s="116"/>
      <c r="L222" s="95"/>
      <c r="M222" s="299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s="8" customFormat="1">
      <c r="A223" s="197"/>
      <c r="B223" s="27" t="s">
        <v>41</v>
      </c>
      <c r="C223" s="287" t="s">
        <v>104</v>
      </c>
      <c r="D223" s="149"/>
      <c r="E223" s="386"/>
      <c r="F223" s="293"/>
      <c r="G223" s="149"/>
      <c r="H223" s="149"/>
      <c r="I223" s="270"/>
      <c r="J223" s="149"/>
      <c r="K223" s="116"/>
      <c r="L223" s="95"/>
      <c r="M223" s="299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s="8" customFormat="1">
      <c r="A224" s="197"/>
      <c r="B224" s="27" t="s">
        <v>29</v>
      </c>
      <c r="C224" s="287" t="s">
        <v>104</v>
      </c>
      <c r="D224" s="149"/>
      <c r="E224" s="386"/>
      <c r="F224" s="293"/>
      <c r="G224" s="149"/>
      <c r="H224" s="149"/>
      <c r="I224" s="270"/>
      <c r="J224" s="149"/>
      <c r="K224" s="116"/>
      <c r="L224" s="95"/>
      <c r="M224" s="299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s="8" customFormat="1">
      <c r="A225" s="197"/>
      <c r="B225" s="27" t="s">
        <v>14</v>
      </c>
      <c r="C225" s="287" t="s">
        <v>104</v>
      </c>
      <c r="D225" s="149"/>
      <c r="E225" s="386"/>
      <c r="F225" s="293"/>
      <c r="G225" s="149"/>
      <c r="H225" s="149"/>
      <c r="I225" s="270"/>
      <c r="J225" s="149"/>
      <c r="K225" s="116"/>
      <c r="L225" s="95"/>
      <c r="M225" s="299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s="8" customFormat="1">
      <c r="A226" s="119"/>
      <c r="B226" s="27" t="s">
        <v>15</v>
      </c>
      <c r="C226" s="287" t="s">
        <v>104</v>
      </c>
      <c r="D226" s="149"/>
      <c r="E226" s="386"/>
      <c r="F226" s="293"/>
      <c r="G226" s="149"/>
      <c r="H226" s="149"/>
      <c r="I226" s="270"/>
      <c r="J226" s="149"/>
      <c r="K226" s="116"/>
      <c r="L226" s="95"/>
      <c r="M226" s="299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s="8" customFormat="1">
      <c r="A227" s="119"/>
      <c r="B227" s="27" t="s">
        <v>16</v>
      </c>
      <c r="C227" s="287" t="s">
        <v>104</v>
      </c>
      <c r="D227" s="149"/>
      <c r="E227" s="386"/>
      <c r="F227" s="293"/>
      <c r="G227" s="149"/>
      <c r="H227" s="149"/>
      <c r="I227" s="270"/>
      <c r="J227" s="149"/>
      <c r="K227" s="116"/>
      <c r="L227" s="95"/>
      <c r="M227" s="299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s="8" customFormat="1">
      <c r="A228" s="119"/>
      <c r="B228" s="27" t="s">
        <v>184</v>
      </c>
      <c r="C228" s="287"/>
      <c r="D228" s="149"/>
      <c r="E228" s="386"/>
      <c r="F228" s="293"/>
      <c r="G228" s="149"/>
      <c r="H228" s="149"/>
      <c r="I228" s="270"/>
      <c r="J228" s="149"/>
      <c r="K228" s="116"/>
      <c r="L228" s="95"/>
      <c r="M228" s="299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s="8" customFormat="1">
      <c r="A229" s="119"/>
      <c r="B229" s="27" t="s">
        <v>451</v>
      </c>
      <c r="C229" s="287" t="s">
        <v>104</v>
      </c>
      <c r="D229" s="149"/>
      <c r="E229" s="386"/>
      <c r="F229" s="293"/>
      <c r="G229" s="149"/>
      <c r="H229" s="149"/>
      <c r="I229" s="270"/>
      <c r="J229" s="149"/>
      <c r="K229" s="116"/>
      <c r="L229" s="95"/>
      <c r="M229" s="299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s="8" customFormat="1">
      <c r="A230" s="119"/>
      <c r="B230" s="27" t="s">
        <v>21</v>
      </c>
      <c r="C230" s="287" t="s">
        <v>104</v>
      </c>
      <c r="D230" s="149"/>
      <c r="E230" s="386"/>
      <c r="F230" s="293"/>
      <c r="G230" s="149"/>
      <c r="H230" s="149"/>
      <c r="I230" s="270"/>
      <c r="J230" s="149"/>
      <c r="K230" s="116"/>
      <c r="L230" s="95"/>
      <c r="M230" s="299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s="8" customFormat="1">
      <c r="A231" s="119"/>
      <c r="B231" s="27" t="s">
        <v>77</v>
      </c>
      <c r="C231" s="287" t="s">
        <v>104</v>
      </c>
      <c r="D231" s="149"/>
      <c r="E231" s="386"/>
      <c r="F231" s="293"/>
      <c r="G231" s="149"/>
      <c r="H231" s="149"/>
      <c r="I231" s="270"/>
      <c r="J231" s="149"/>
      <c r="K231" s="116"/>
      <c r="L231" s="95"/>
      <c r="M231" s="299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s="8" customFormat="1">
      <c r="A232" s="119"/>
      <c r="B232" s="27" t="s">
        <v>22</v>
      </c>
      <c r="C232" s="287" t="s">
        <v>104</v>
      </c>
      <c r="D232" s="149"/>
      <c r="E232" s="386"/>
      <c r="F232" s="293"/>
      <c r="G232" s="149"/>
      <c r="H232" s="149"/>
      <c r="I232" s="270"/>
      <c r="J232" s="149"/>
      <c r="K232" s="116"/>
      <c r="L232" s="95"/>
      <c r="M232" s="299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s="8" customFormat="1">
      <c r="A233" s="119"/>
      <c r="B233" s="27" t="s">
        <v>32</v>
      </c>
      <c r="C233" s="287" t="s">
        <v>104</v>
      </c>
      <c r="D233" s="149"/>
      <c r="E233" s="386"/>
      <c r="F233" s="293"/>
      <c r="G233" s="149"/>
      <c r="H233" s="149"/>
      <c r="I233" s="270"/>
      <c r="J233" s="149"/>
      <c r="K233" s="116"/>
      <c r="L233" s="95"/>
      <c r="M233" s="299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s="8" customFormat="1">
      <c r="A234" s="119"/>
      <c r="B234" s="27" t="s">
        <v>45</v>
      </c>
      <c r="C234" s="287" t="s">
        <v>104</v>
      </c>
      <c r="D234" s="149"/>
      <c r="E234" s="386"/>
      <c r="F234" s="293"/>
      <c r="G234" s="149"/>
      <c r="H234" s="149"/>
      <c r="I234" s="270"/>
      <c r="J234" s="149"/>
      <c r="K234" s="116"/>
      <c r="L234" s="95"/>
      <c r="M234" s="299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s="8" customFormat="1">
      <c r="A235" s="119"/>
      <c r="B235" s="27" t="s">
        <v>156</v>
      </c>
      <c r="C235" s="287" t="s">
        <v>104</v>
      </c>
      <c r="D235" s="149"/>
      <c r="E235" s="386"/>
      <c r="F235" s="293"/>
      <c r="G235" s="149"/>
      <c r="H235" s="149"/>
      <c r="I235" s="270"/>
      <c r="J235" s="149"/>
      <c r="K235" s="116"/>
      <c r="L235" s="95"/>
      <c r="M235" s="299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s="8" customFormat="1">
      <c r="A236" s="119"/>
      <c r="B236" s="27" t="s">
        <v>157</v>
      </c>
      <c r="C236" s="287" t="s">
        <v>104</v>
      </c>
      <c r="D236" s="149"/>
      <c r="E236" s="386"/>
      <c r="F236" s="293"/>
      <c r="G236" s="149"/>
      <c r="H236" s="149"/>
      <c r="I236" s="270"/>
      <c r="J236" s="149"/>
      <c r="K236" s="116"/>
      <c r="L236" s="95"/>
      <c r="M236" s="299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s="8" customFormat="1">
      <c r="A237" s="119"/>
      <c r="B237" s="27" t="s">
        <v>86</v>
      </c>
      <c r="C237" s="287" t="s">
        <v>104</v>
      </c>
      <c r="D237" s="149"/>
      <c r="E237" s="386"/>
      <c r="F237" s="293"/>
      <c r="G237" s="149"/>
      <c r="H237" s="149"/>
      <c r="I237" s="270"/>
      <c r="J237" s="149"/>
      <c r="K237" s="116"/>
      <c r="L237" s="95"/>
      <c r="M237" s="299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s="8" customFormat="1">
      <c r="A238" s="119"/>
      <c r="B238" s="27" t="s">
        <v>55</v>
      </c>
      <c r="C238" s="287" t="s">
        <v>104</v>
      </c>
      <c r="D238" s="149"/>
      <c r="E238" s="386"/>
      <c r="F238" s="293"/>
      <c r="G238" s="149"/>
      <c r="H238" s="149"/>
      <c r="I238" s="270"/>
      <c r="J238" s="149"/>
      <c r="K238" s="116"/>
      <c r="L238" s="95"/>
      <c r="M238" s="299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s="8" customFormat="1">
      <c r="A239" s="119"/>
      <c r="B239" s="27" t="s">
        <v>56</v>
      </c>
      <c r="C239" s="287" t="s">
        <v>104</v>
      </c>
      <c r="D239" s="149"/>
      <c r="E239" s="386"/>
      <c r="F239" s="293"/>
      <c r="G239" s="149"/>
      <c r="H239" s="149"/>
      <c r="I239" s="270"/>
      <c r="J239" s="149"/>
      <c r="K239" s="116"/>
      <c r="L239" s="95"/>
      <c r="M239" s="299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s="8" customFormat="1">
      <c r="A240" s="119"/>
      <c r="B240" s="27" t="s">
        <v>161</v>
      </c>
      <c r="C240" s="287" t="s">
        <v>104</v>
      </c>
      <c r="D240" s="149"/>
      <c r="E240" s="386"/>
      <c r="F240" s="293"/>
      <c r="G240" s="149"/>
      <c r="H240" s="149"/>
      <c r="I240" s="270"/>
      <c r="J240" s="149"/>
      <c r="K240" s="116"/>
      <c r="L240" s="95"/>
      <c r="M240" s="299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s="8" customFormat="1">
      <c r="A241" s="119"/>
      <c r="B241" s="27"/>
      <c r="C241" s="287"/>
      <c r="D241" s="149"/>
      <c r="E241" s="387"/>
      <c r="F241" s="293"/>
      <c r="G241" s="149"/>
      <c r="H241" s="149"/>
      <c r="I241" s="270"/>
      <c r="J241" s="149"/>
      <c r="K241" s="116"/>
      <c r="L241" s="95"/>
      <c r="M241" s="299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s="8" customFormat="1">
      <c r="A242" s="119"/>
      <c r="D242" s="10"/>
      <c r="F242" s="10"/>
      <c r="G242" s="10"/>
      <c r="H242" s="10"/>
      <c r="I242" s="10"/>
      <c r="J242" s="10"/>
      <c r="K242" s="10"/>
      <c r="L242" s="10"/>
      <c r="M242" s="246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s="8" customFormat="1" ht="18">
      <c r="A243" s="117" t="s">
        <v>438</v>
      </c>
      <c r="D243" s="10"/>
      <c r="F243" s="10"/>
      <c r="G243" s="10"/>
      <c r="H243" s="10"/>
      <c r="I243" s="10"/>
      <c r="J243" s="10"/>
      <c r="K243" s="10"/>
      <c r="L243" s="10"/>
      <c r="M243" s="246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s="8" customFormat="1">
      <c r="A244" s="119"/>
      <c r="D244" s="10"/>
      <c r="E244" s="232"/>
      <c r="F244" s="10"/>
      <c r="G244" s="10"/>
      <c r="H244" s="10"/>
      <c r="I244" s="10"/>
      <c r="J244" s="10"/>
      <c r="K244" s="10"/>
      <c r="L244" s="10"/>
      <c r="M244" s="246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s="8" customFormat="1" ht="42.75" customHeight="1">
      <c r="A245" s="119"/>
      <c r="B245" s="317" t="s">
        <v>81</v>
      </c>
      <c r="C245" s="365" t="s">
        <v>407</v>
      </c>
      <c r="D245" s="284"/>
      <c r="E245" s="318" t="s">
        <v>215</v>
      </c>
      <c r="F245" s="284"/>
      <c r="G245" s="291"/>
      <c r="H245" s="284"/>
      <c r="I245" s="284"/>
      <c r="J245" s="284"/>
      <c r="K245" s="284"/>
      <c r="L245" s="292"/>
      <c r="M245" s="297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s="8" customFormat="1">
      <c r="A246" s="119"/>
      <c r="B246" s="56"/>
      <c r="C246" s="287"/>
      <c r="D246" s="288"/>
      <c r="E246" s="289"/>
      <c r="F246" s="290"/>
      <c r="G246" s="284"/>
      <c r="H246" s="288"/>
      <c r="I246" s="288"/>
      <c r="J246" s="288"/>
      <c r="K246" s="288"/>
      <c r="L246" s="288"/>
      <c r="M246" s="30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s="8" customFormat="1">
      <c r="A247" s="197"/>
      <c r="B247" s="126" t="s">
        <v>151</v>
      </c>
      <c r="C247" s="171" t="s">
        <v>220</v>
      </c>
      <c r="D247" s="149"/>
      <c r="E247" s="386"/>
      <c r="F247" s="293"/>
      <c r="G247" s="149"/>
      <c r="H247" s="149"/>
      <c r="I247" s="270"/>
      <c r="J247" s="149"/>
      <c r="K247" s="116"/>
      <c r="L247" s="95"/>
      <c r="M247" s="299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s="8" customFormat="1">
      <c r="A248" s="197"/>
      <c r="B248" s="127" t="s">
        <v>408</v>
      </c>
      <c r="C248" s="287"/>
      <c r="D248" s="149"/>
      <c r="E248" s="386"/>
      <c r="F248" s="293"/>
      <c r="G248" s="149"/>
      <c r="H248" s="149"/>
      <c r="I248" s="270"/>
      <c r="J248" s="149"/>
      <c r="K248" s="116"/>
      <c r="L248" s="95"/>
      <c r="M248" s="299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s="8" customFormat="1" hidden="1">
      <c r="A249" s="197"/>
      <c r="B249" s="126"/>
      <c r="C249" s="287"/>
      <c r="D249" s="149"/>
      <c r="E249" s="386"/>
      <c r="F249" s="293"/>
      <c r="G249" s="149"/>
      <c r="H249" s="149"/>
      <c r="I249" s="270"/>
      <c r="J249" s="149"/>
      <c r="K249" s="116"/>
      <c r="L249" s="95"/>
      <c r="M249" s="299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s="8" customFormat="1">
      <c r="A250" s="197"/>
      <c r="B250" s="126" t="s">
        <v>116</v>
      </c>
      <c r="C250" s="287" t="s">
        <v>109</v>
      </c>
      <c r="D250" s="149"/>
      <c r="E250" s="386"/>
      <c r="F250" s="293"/>
      <c r="G250" s="149"/>
      <c r="H250" s="149"/>
      <c r="I250" s="270"/>
      <c r="J250" s="149"/>
      <c r="K250" s="116"/>
      <c r="L250" s="95"/>
      <c r="M250" s="299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s="8" customFormat="1">
      <c r="A251" s="197"/>
      <c r="B251" s="126" t="s">
        <v>117</v>
      </c>
      <c r="C251" s="287" t="s">
        <v>109</v>
      </c>
      <c r="D251" s="149"/>
      <c r="E251" s="386"/>
      <c r="F251" s="293"/>
      <c r="G251" s="149"/>
      <c r="H251" s="149"/>
      <c r="I251" s="270"/>
      <c r="J251" s="149"/>
      <c r="K251" s="116"/>
      <c r="L251" s="95"/>
      <c r="M251" s="299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s="8" customFormat="1">
      <c r="A252" s="197"/>
      <c r="B252" s="126" t="s">
        <v>118</v>
      </c>
      <c r="C252" s="287" t="s">
        <v>109</v>
      </c>
      <c r="D252" s="149"/>
      <c r="E252" s="386"/>
      <c r="F252" s="293"/>
      <c r="G252" s="149"/>
      <c r="H252" s="149"/>
      <c r="I252" s="270"/>
      <c r="J252" s="149"/>
      <c r="K252" s="116"/>
      <c r="L252" s="95"/>
      <c r="M252" s="299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s="8" customFormat="1">
      <c r="A253" s="197"/>
      <c r="B253" s="126" t="s">
        <v>119</v>
      </c>
      <c r="C253" s="287" t="s">
        <v>109</v>
      </c>
      <c r="D253" s="149"/>
      <c r="E253" s="386"/>
      <c r="F253" s="293"/>
      <c r="G253" s="149"/>
      <c r="H253" s="149"/>
      <c r="I253" s="270"/>
      <c r="J253" s="149"/>
      <c r="K253" s="116"/>
      <c r="L253" s="95"/>
      <c r="M253" s="299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s="8" customFormat="1">
      <c r="A254" s="197"/>
      <c r="B254" s="127" t="s">
        <v>409</v>
      </c>
      <c r="C254" s="287"/>
      <c r="D254" s="149"/>
      <c r="E254" s="386"/>
      <c r="F254" s="293"/>
      <c r="G254" s="149"/>
      <c r="H254" s="149"/>
      <c r="I254" s="270"/>
      <c r="J254" s="149"/>
      <c r="K254" s="116"/>
      <c r="L254" s="95"/>
      <c r="M254" s="299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s="8" customFormat="1">
      <c r="A255" s="197"/>
      <c r="B255" s="126" t="s">
        <v>120</v>
      </c>
      <c r="C255" s="287" t="s">
        <v>221</v>
      </c>
      <c r="D255" s="149"/>
      <c r="E255" s="398"/>
      <c r="F255" s="293"/>
      <c r="G255" s="149"/>
      <c r="H255" s="149"/>
      <c r="I255" s="270"/>
      <c r="J255" s="149"/>
      <c r="K255" s="116"/>
      <c r="L255" s="95"/>
      <c r="M255" s="299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s="8" customFormat="1">
      <c r="A256" s="197"/>
      <c r="B256" s="126" t="s">
        <v>121</v>
      </c>
      <c r="C256" s="287" t="s">
        <v>221</v>
      </c>
      <c r="D256" s="149"/>
      <c r="E256" s="398"/>
      <c r="F256" s="293"/>
      <c r="G256" s="149"/>
      <c r="H256" s="149"/>
      <c r="I256" s="270"/>
      <c r="J256" s="149"/>
      <c r="K256" s="116"/>
      <c r="L256" s="95"/>
      <c r="M256" s="299"/>
    </row>
    <row r="257" spans="1:13" s="8" customFormat="1">
      <c r="A257" s="197"/>
      <c r="B257" s="126" t="s">
        <v>23</v>
      </c>
      <c r="C257" s="287" t="s">
        <v>221</v>
      </c>
      <c r="D257" s="149"/>
      <c r="E257" s="398"/>
      <c r="F257" s="293"/>
      <c r="G257" s="149"/>
      <c r="H257" s="149"/>
      <c r="I257" s="270"/>
      <c r="J257" s="149"/>
      <c r="K257" s="116"/>
      <c r="L257" s="95"/>
      <c r="M257" s="299"/>
    </row>
    <row r="258" spans="1:13" s="8" customFormat="1">
      <c r="A258" s="197"/>
      <c r="B258" s="126" t="s">
        <v>24</v>
      </c>
      <c r="C258" s="287" t="s">
        <v>221</v>
      </c>
      <c r="D258" s="149"/>
      <c r="E258" s="398"/>
      <c r="F258" s="293"/>
      <c r="G258" s="149"/>
      <c r="H258" s="149"/>
      <c r="I258" s="270"/>
      <c r="J258" s="149"/>
      <c r="K258" s="116"/>
      <c r="L258" s="95"/>
      <c r="M258" s="299"/>
    </row>
    <row r="259" spans="1:13" s="8" customFormat="1">
      <c r="A259" s="197"/>
      <c r="B259" s="126" t="s">
        <v>33</v>
      </c>
      <c r="C259" s="287" t="s">
        <v>221</v>
      </c>
      <c r="D259" s="149"/>
      <c r="E259" s="398"/>
      <c r="F259" s="293"/>
      <c r="G259" s="149"/>
      <c r="H259" s="149"/>
      <c r="I259" s="270"/>
      <c r="J259" s="149"/>
      <c r="K259" s="116"/>
      <c r="L259" s="95"/>
      <c r="M259" s="299"/>
    </row>
    <row r="260" spans="1:13" s="8" customFormat="1" hidden="1">
      <c r="A260" s="197"/>
      <c r="B260" s="127" t="s">
        <v>410</v>
      </c>
      <c r="C260" s="287"/>
      <c r="D260" s="149"/>
      <c r="E260" s="386"/>
      <c r="F260" s="293"/>
      <c r="G260" s="149"/>
      <c r="H260" s="149"/>
      <c r="I260" s="270"/>
      <c r="J260" s="149"/>
      <c r="K260" s="116"/>
      <c r="L260" s="95"/>
      <c r="M260" s="299"/>
    </row>
    <row r="261" spans="1:13" s="8" customFormat="1" hidden="1">
      <c r="A261" s="197"/>
      <c r="B261" s="126" t="s">
        <v>120</v>
      </c>
      <c r="C261" s="287" t="s">
        <v>222</v>
      </c>
      <c r="D261" s="149"/>
      <c r="E261" s="386" t="s">
        <v>185</v>
      </c>
      <c r="F261" s="293"/>
      <c r="G261" s="149"/>
      <c r="H261" s="149"/>
      <c r="I261" s="270"/>
      <c r="J261" s="149"/>
      <c r="K261" s="116"/>
      <c r="L261" s="95"/>
      <c r="M261" s="299"/>
    </row>
    <row r="262" spans="1:13" s="8" customFormat="1" hidden="1">
      <c r="A262" s="197"/>
      <c r="B262" s="126" t="s">
        <v>121</v>
      </c>
      <c r="C262" s="287" t="s">
        <v>222</v>
      </c>
      <c r="D262" s="149"/>
      <c r="E262" s="386" t="s">
        <v>185</v>
      </c>
      <c r="F262" s="293"/>
      <c r="G262" s="149"/>
      <c r="H262" s="149"/>
      <c r="I262" s="270"/>
      <c r="J262" s="149"/>
      <c r="K262" s="116"/>
      <c r="L262" s="95"/>
      <c r="M262" s="299"/>
    </row>
    <row r="263" spans="1:13" s="8" customFormat="1" hidden="1">
      <c r="A263" s="197"/>
      <c r="B263" s="126" t="s">
        <v>23</v>
      </c>
      <c r="C263" s="287" t="s">
        <v>222</v>
      </c>
      <c r="D263" s="149"/>
      <c r="E263" s="386" t="s">
        <v>185</v>
      </c>
      <c r="F263" s="293"/>
      <c r="G263" s="149"/>
      <c r="H263" s="149"/>
      <c r="I263" s="270"/>
      <c r="J263" s="149"/>
      <c r="K263" s="116"/>
      <c r="L263" s="95"/>
      <c r="M263" s="299"/>
    </row>
    <row r="264" spans="1:13" s="8" customFormat="1" hidden="1">
      <c r="A264" s="197"/>
      <c r="B264" s="126" t="s">
        <v>24</v>
      </c>
      <c r="C264" s="287" t="s">
        <v>222</v>
      </c>
      <c r="D264" s="149"/>
      <c r="E264" s="386" t="s">
        <v>185</v>
      </c>
      <c r="F264" s="293"/>
      <c r="G264" s="149"/>
      <c r="H264" s="149"/>
      <c r="I264" s="270"/>
      <c r="J264" s="149"/>
      <c r="K264" s="116"/>
      <c r="L264" s="95"/>
      <c r="M264" s="299"/>
    </row>
    <row r="265" spans="1:13" s="8" customFormat="1">
      <c r="A265" s="119"/>
      <c r="B265" s="119"/>
      <c r="C265" s="119"/>
      <c r="D265" s="261"/>
      <c r="E265" s="119"/>
      <c r="F265" s="261"/>
      <c r="G265" s="261"/>
      <c r="H265" s="261"/>
      <c r="I265" s="261"/>
      <c r="J265" s="261"/>
      <c r="K265" s="261"/>
      <c r="L265" s="261"/>
      <c r="M265" s="301"/>
    </row>
    <row r="266" spans="1:13" s="8" customFormat="1" ht="25.5">
      <c r="A266" s="119"/>
      <c r="B266" s="317" t="s">
        <v>82</v>
      </c>
      <c r="C266" s="365" t="s">
        <v>407</v>
      </c>
      <c r="D266" s="284"/>
      <c r="E266" s="318" t="s">
        <v>215</v>
      </c>
      <c r="F266" s="284"/>
      <c r="G266" s="291"/>
      <c r="H266" s="284"/>
      <c r="I266" s="284"/>
      <c r="J266" s="284"/>
      <c r="K266" s="284"/>
      <c r="L266" s="292"/>
      <c r="M266" s="297"/>
    </row>
    <row r="267" spans="1:13" s="8" customFormat="1">
      <c r="A267" s="119"/>
      <c r="B267" s="56"/>
      <c r="C267" s="287"/>
      <c r="D267" s="288"/>
      <c r="E267" s="289"/>
      <c r="F267" s="290"/>
      <c r="G267" s="284"/>
      <c r="H267" s="288"/>
      <c r="I267" s="288"/>
      <c r="J267" s="288"/>
      <c r="K267" s="288"/>
      <c r="L267" s="288"/>
      <c r="M267" s="300"/>
    </row>
    <row r="268" spans="1:13" s="8" customFormat="1">
      <c r="A268" s="119"/>
      <c r="B268" s="126" t="s">
        <v>151</v>
      </c>
      <c r="C268" s="171" t="s">
        <v>220</v>
      </c>
      <c r="D268" s="149"/>
      <c r="E268" s="386"/>
      <c r="F268" s="293"/>
      <c r="G268" s="149"/>
      <c r="H268" s="149"/>
      <c r="I268" s="270"/>
      <c r="J268" s="149"/>
      <c r="K268" s="116"/>
      <c r="L268" s="95"/>
      <c r="M268" s="299"/>
    </row>
    <row r="269" spans="1:13" s="8" customFormat="1">
      <c r="A269" s="119"/>
      <c r="B269" s="127" t="s">
        <v>408</v>
      </c>
      <c r="C269" s="287"/>
      <c r="D269" s="149"/>
      <c r="E269" s="386"/>
      <c r="F269" s="293"/>
      <c r="G269" s="149"/>
      <c r="H269" s="149"/>
      <c r="I269" s="270"/>
      <c r="J269" s="149"/>
      <c r="K269" s="116"/>
      <c r="L269" s="95"/>
      <c r="M269" s="299"/>
    </row>
    <row r="270" spans="1:13" s="8" customFormat="1" hidden="1">
      <c r="A270" s="119"/>
      <c r="B270" s="126">
        <v>0</v>
      </c>
      <c r="C270" s="287" t="s">
        <v>28</v>
      </c>
      <c r="D270" s="149"/>
      <c r="E270" s="386"/>
      <c r="F270" s="293"/>
      <c r="G270" s="149"/>
      <c r="H270" s="149"/>
      <c r="I270" s="270"/>
      <c r="J270" s="149"/>
      <c r="K270" s="116"/>
      <c r="L270" s="95"/>
      <c r="M270" s="299"/>
    </row>
    <row r="271" spans="1:13" s="8" customFormat="1">
      <c r="A271" s="119"/>
      <c r="B271" s="126" t="s">
        <v>116</v>
      </c>
      <c r="C271" s="287" t="s">
        <v>109</v>
      </c>
      <c r="D271" s="149"/>
      <c r="E271" s="386"/>
      <c r="F271" s="293"/>
      <c r="G271" s="149"/>
      <c r="H271" s="149"/>
      <c r="I271" s="270"/>
      <c r="J271" s="149"/>
      <c r="K271" s="116"/>
      <c r="L271" s="95"/>
      <c r="M271" s="299"/>
    </row>
    <row r="272" spans="1:13" s="8" customFormat="1">
      <c r="A272" s="119"/>
      <c r="B272" s="126" t="s">
        <v>117</v>
      </c>
      <c r="C272" s="287" t="s">
        <v>109</v>
      </c>
      <c r="D272" s="149"/>
      <c r="E272" s="386"/>
      <c r="F272" s="293"/>
      <c r="G272" s="149"/>
      <c r="H272" s="149"/>
      <c r="I272" s="270"/>
      <c r="J272" s="149"/>
      <c r="K272" s="116"/>
      <c r="L272" s="95"/>
      <c r="M272" s="299"/>
    </row>
    <row r="273" spans="1:13" s="8" customFormat="1">
      <c r="A273" s="119"/>
      <c r="B273" s="126" t="s">
        <v>118</v>
      </c>
      <c r="C273" s="287" t="s">
        <v>109</v>
      </c>
      <c r="D273" s="149"/>
      <c r="E273" s="386"/>
      <c r="F273" s="293"/>
      <c r="G273" s="149"/>
      <c r="H273" s="149"/>
      <c r="I273" s="270"/>
      <c r="J273" s="149"/>
      <c r="K273" s="116"/>
      <c r="L273" s="95"/>
      <c r="M273" s="299"/>
    </row>
    <row r="274" spans="1:13" s="8" customFormat="1">
      <c r="A274" s="119"/>
      <c r="B274" s="126" t="s">
        <v>119</v>
      </c>
      <c r="C274" s="287" t="s">
        <v>109</v>
      </c>
      <c r="D274" s="149"/>
      <c r="E274" s="386"/>
      <c r="F274" s="293"/>
      <c r="G274" s="149"/>
      <c r="H274" s="149"/>
      <c r="I274" s="270"/>
      <c r="J274" s="149"/>
      <c r="K274" s="116"/>
      <c r="L274" s="95"/>
      <c r="M274" s="299"/>
    </row>
    <row r="275" spans="1:13" s="8" customFormat="1">
      <c r="A275" s="119"/>
      <c r="B275" s="127" t="s">
        <v>409</v>
      </c>
      <c r="C275" s="287"/>
      <c r="D275" s="149"/>
      <c r="E275" s="386"/>
      <c r="F275" s="293"/>
      <c r="G275" s="149"/>
      <c r="H275" s="149"/>
      <c r="I275" s="270"/>
      <c r="J275" s="149"/>
      <c r="K275" s="116"/>
      <c r="L275" s="95"/>
      <c r="M275" s="299"/>
    </row>
    <row r="276" spans="1:13" s="8" customFormat="1">
      <c r="A276" s="119"/>
      <c r="B276" s="126" t="s">
        <v>120</v>
      </c>
      <c r="C276" s="287" t="s">
        <v>221</v>
      </c>
      <c r="D276" s="149"/>
      <c r="E276" s="386"/>
      <c r="F276" s="293"/>
      <c r="G276" s="149"/>
      <c r="H276" s="149"/>
      <c r="I276" s="270"/>
      <c r="J276" s="149"/>
      <c r="K276" s="116"/>
      <c r="L276" s="95"/>
      <c r="M276" s="299"/>
    </row>
    <row r="277" spans="1:13" s="8" customFormat="1">
      <c r="A277" s="119"/>
      <c r="B277" s="126" t="s">
        <v>121</v>
      </c>
      <c r="C277" s="287" t="s">
        <v>221</v>
      </c>
      <c r="D277" s="149"/>
      <c r="E277" s="386"/>
      <c r="F277" s="293"/>
      <c r="G277" s="149"/>
      <c r="H277" s="149"/>
      <c r="I277" s="270"/>
      <c r="J277" s="149"/>
      <c r="K277" s="116"/>
      <c r="L277" s="95"/>
      <c r="M277" s="299"/>
    </row>
    <row r="278" spans="1:13" s="8" customFormat="1">
      <c r="A278" s="119"/>
      <c r="B278" s="126" t="s">
        <v>23</v>
      </c>
      <c r="C278" s="287" t="s">
        <v>221</v>
      </c>
      <c r="D278" s="149"/>
      <c r="E278" s="386"/>
      <c r="F278" s="293"/>
      <c r="G278" s="149"/>
      <c r="H278" s="149"/>
      <c r="I278" s="270"/>
      <c r="J278" s="149"/>
      <c r="K278" s="116"/>
      <c r="L278" s="95"/>
      <c r="M278" s="299"/>
    </row>
    <row r="279" spans="1:13" s="8" customFormat="1">
      <c r="A279" s="119"/>
      <c r="B279" s="126" t="s">
        <v>24</v>
      </c>
      <c r="C279" s="287" t="s">
        <v>221</v>
      </c>
      <c r="D279" s="149"/>
      <c r="E279" s="386"/>
      <c r="F279" s="293"/>
      <c r="G279" s="149"/>
      <c r="H279" s="149"/>
      <c r="I279" s="270"/>
      <c r="J279" s="149"/>
      <c r="K279" s="116"/>
      <c r="L279" s="95"/>
      <c r="M279" s="299"/>
    </row>
    <row r="280" spans="1:13" s="8" customFormat="1">
      <c r="A280" s="119"/>
      <c r="B280" s="126" t="s">
        <v>33</v>
      </c>
      <c r="C280" s="287" t="s">
        <v>221</v>
      </c>
      <c r="D280" s="149"/>
      <c r="E280" s="398"/>
      <c r="F280" s="293"/>
      <c r="G280" s="149"/>
      <c r="H280" s="149"/>
      <c r="I280" s="270"/>
      <c r="J280" s="149"/>
      <c r="K280" s="116"/>
      <c r="L280" s="95"/>
      <c r="M280" s="299"/>
    </row>
    <row r="281" spans="1:13" s="8" customFormat="1" hidden="1">
      <c r="A281" s="119"/>
      <c r="B281" s="127" t="s">
        <v>410</v>
      </c>
      <c r="C281" s="287"/>
      <c r="D281" s="149"/>
      <c r="E281" s="386"/>
      <c r="F281" s="293"/>
      <c r="G281" s="149"/>
      <c r="H281" s="149"/>
      <c r="I281" s="270"/>
      <c r="J281" s="149"/>
      <c r="K281" s="116"/>
      <c r="L281" s="95"/>
      <c r="M281" s="299"/>
    </row>
    <row r="282" spans="1:13" s="8" customFormat="1" hidden="1">
      <c r="A282" s="119"/>
      <c r="B282" s="126" t="s">
        <v>120</v>
      </c>
      <c r="C282" s="287" t="s">
        <v>222</v>
      </c>
      <c r="D282" s="149"/>
      <c r="E282" s="386" t="s">
        <v>185</v>
      </c>
      <c r="F282" s="293"/>
      <c r="G282" s="149"/>
      <c r="H282" s="149"/>
      <c r="I282" s="270"/>
      <c r="J282" s="149"/>
      <c r="K282" s="116"/>
      <c r="L282" s="95"/>
      <c r="M282" s="299"/>
    </row>
    <row r="283" spans="1:13" s="8" customFormat="1" hidden="1">
      <c r="A283" s="119"/>
      <c r="B283" s="126" t="s">
        <v>121</v>
      </c>
      <c r="C283" s="287" t="s">
        <v>222</v>
      </c>
      <c r="D283" s="149"/>
      <c r="E283" s="386" t="s">
        <v>185</v>
      </c>
      <c r="F283" s="293"/>
      <c r="G283" s="149"/>
      <c r="H283" s="149"/>
      <c r="I283" s="270"/>
      <c r="J283" s="149"/>
      <c r="K283" s="116"/>
      <c r="L283" s="95"/>
      <c r="M283" s="299"/>
    </row>
    <row r="284" spans="1:13" s="8" customFormat="1" hidden="1">
      <c r="A284" s="119"/>
      <c r="B284" s="126" t="s">
        <v>23</v>
      </c>
      <c r="C284" s="287" t="s">
        <v>222</v>
      </c>
      <c r="D284" s="149"/>
      <c r="E284" s="386" t="s">
        <v>185</v>
      </c>
      <c r="F284" s="293"/>
      <c r="G284" s="149"/>
      <c r="H284" s="149"/>
      <c r="I284" s="270"/>
      <c r="J284" s="149"/>
      <c r="K284" s="116"/>
      <c r="L284" s="95"/>
      <c r="M284" s="299"/>
    </row>
    <row r="285" spans="1:13" s="8" customFormat="1" hidden="1">
      <c r="A285" s="119"/>
      <c r="B285" s="126" t="s">
        <v>24</v>
      </c>
      <c r="C285" s="287" t="s">
        <v>222</v>
      </c>
      <c r="D285" s="149"/>
      <c r="E285" s="386" t="s">
        <v>185</v>
      </c>
      <c r="F285" s="293"/>
      <c r="G285" s="149"/>
      <c r="H285" s="149"/>
      <c r="I285" s="270"/>
      <c r="J285" s="149"/>
      <c r="K285" s="116"/>
      <c r="L285" s="95"/>
      <c r="M285" s="299"/>
    </row>
    <row r="286" spans="1:13" s="8" customFormat="1">
      <c r="A286" s="119"/>
      <c r="D286" s="10"/>
      <c r="F286" s="10"/>
      <c r="G286" s="10"/>
      <c r="H286" s="10"/>
      <c r="I286" s="10"/>
      <c r="J286" s="10"/>
      <c r="K286" s="10"/>
      <c r="L286" s="10"/>
      <c r="M286" s="246"/>
    </row>
    <row r="287" spans="1:13" s="8" customFormat="1" ht="25.5">
      <c r="A287" s="119"/>
      <c r="B287" s="317" t="s">
        <v>223</v>
      </c>
      <c r="C287" s="365" t="s">
        <v>407</v>
      </c>
      <c r="D287" s="284"/>
      <c r="E287" s="318" t="s">
        <v>215</v>
      </c>
      <c r="F287" s="284"/>
      <c r="G287" s="291"/>
      <c r="H287" s="284"/>
      <c r="I287" s="284"/>
      <c r="J287" s="284"/>
      <c r="K287" s="284"/>
      <c r="L287" s="292"/>
      <c r="M287" s="297"/>
    </row>
    <row r="288" spans="1:13" s="8" customFormat="1">
      <c r="A288" s="119"/>
      <c r="B288" s="56"/>
      <c r="C288" s="287"/>
      <c r="D288" s="288"/>
      <c r="E288" s="289"/>
      <c r="F288" s="290"/>
      <c r="G288" s="284"/>
      <c r="H288" s="288"/>
      <c r="I288" s="288"/>
      <c r="J288" s="288"/>
      <c r="K288" s="288"/>
      <c r="L288" s="288"/>
      <c r="M288" s="300"/>
    </row>
    <row r="289" spans="1:13" s="8" customFormat="1">
      <c r="A289" s="119"/>
      <c r="B289" s="126" t="s">
        <v>151</v>
      </c>
      <c r="C289" s="171" t="s">
        <v>220</v>
      </c>
      <c r="D289" s="149"/>
      <c r="E289" s="388"/>
      <c r="F289" s="293"/>
      <c r="G289" s="149"/>
      <c r="H289" s="149"/>
      <c r="I289" s="270"/>
      <c r="J289" s="149"/>
      <c r="K289" s="116"/>
      <c r="L289" s="95"/>
      <c r="M289" s="299"/>
    </row>
    <row r="290" spans="1:13" s="8" customFormat="1">
      <c r="A290" s="119"/>
      <c r="B290" s="127" t="s">
        <v>408</v>
      </c>
      <c r="C290" s="287"/>
      <c r="D290" s="149"/>
      <c r="E290" s="387"/>
      <c r="F290" s="293"/>
      <c r="G290" s="149"/>
      <c r="H290" s="149"/>
      <c r="I290" s="270"/>
      <c r="J290" s="149"/>
      <c r="K290" s="116"/>
      <c r="L290" s="95"/>
      <c r="M290" s="299"/>
    </row>
    <row r="291" spans="1:13" s="8" customFormat="1">
      <c r="A291" s="119"/>
      <c r="B291" s="126" t="s">
        <v>116</v>
      </c>
      <c r="C291" s="287" t="s">
        <v>109</v>
      </c>
      <c r="D291" s="149"/>
      <c r="E291" s="387"/>
      <c r="F291" s="293"/>
      <c r="G291" s="149"/>
      <c r="H291" s="149"/>
      <c r="I291" s="270"/>
      <c r="J291" s="149"/>
      <c r="K291" s="116"/>
      <c r="L291" s="95"/>
      <c r="M291" s="299"/>
    </row>
    <row r="292" spans="1:13" s="8" customFormat="1">
      <c r="A292" s="119"/>
      <c r="B292" s="126" t="s">
        <v>117</v>
      </c>
      <c r="C292" s="287" t="s">
        <v>109</v>
      </c>
      <c r="D292" s="149"/>
      <c r="E292" s="399"/>
      <c r="F292" s="293"/>
      <c r="G292" s="149"/>
      <c r="H292" s="149"/>
      <c r="I292" s="270"/>
      <c r="J292" s="149"/>
      <c r="K292" s="116"/>
      <c r="L292" s="95"/>
      <c r="M292" s="299"/>
    </row>
    <row r="293" spans="1:13" s="8" customFormat="1">
      <c r="A293" s="119"/>
      <c r="B293" s="126" t="s">
        <v>118</v>
      </c>
      <c r="C293" s="287" t="s">
        <v>109</v>
      </c>
      <c r="D293" s="149"/>
      <c r="E293" s="399"/>
      <c r="F293" s="293"/>
      <c r="G293" s="149"/>
      <c r="H293" s="149"/>
      <c r="I293" s="270"/>
      <c r="J293" s="149"/>
      <c r="K293" s="116"/>
      <c r="L293" s="95"/>
      <c r="M293" s="299"/>
    </row>
    <row r="294" spans="1:13" s="8" customFormat="1">
      <c r="A294" s="119"/>
      <c r="B294" s="126" t="s">
        <v>119</v>
      </c>
      <c r="C294" s="287" t="s">
        <v>109</v>
      </c>
      <c r="D294" s="149"/>
      <c r="E294" s="387"/>
      <c r="F294" s="293"/>
      <c r="G294" s="149"/>
      <c r="H294" s="149"/>
      <c r="I294" s="270"/>
      <c r="J294" s="149"/>
      <c r="K294" s="116"/>
      <c r="L294" s="95"/>
      <c r="M294" s="299"/>
    </row>
    <row r="295" spans="1:13" s="8" customFormat="1">
      <c r="A295" s="119"/>
      <c r="B295" s="128"/>
      <c r="C295" s="26"/>
      <c r="D295" s="10"/>
      <c r="E295" s="26"/>
      <c r="F295" s="10"/>
      <c r="G295" s="10"/>
      <c r="H295" s="10"/>
      <c r="I295" s="10"/>
      <c r="J295" s="10"/>
      <c r="K295" s="10"/>
      <c r="L295" s="10"/>
      <c r="M295" s="246"/>
    </row>
    <row r="296" spans="1:13" s="8" customFormat="1" ht="25.5">
      <c r="A296" s="119"/>
      <c r="B296" s="317" t="s">
        <v>411</v>
      </c>
      <c r="C296" s="365" t="s">
        <v>407</v>
      </c>
      <c r="D296" s="284"/>
      <c r="E296" s="318" t="s">
        <v>215</v>
      </c>
      <c r="F296" s="284"/>
      <c r="G296" s="291"/>
      <c r="H296" s="284"/>
      <c r="I296" s="284"/>
      <c r="J296" s="284"/>
      <c r="K296" s="284"/>
      <c r="L296" s="292"/>
      <c r="M296" s="297"/>
    </row>
    <row r="297" spans="1:13" s="8" customFormat="1">
      <c r="A297" s="119"/>
      <c r="B297" s="56"/>
      <c r="C297" s="287"/>
      <c r="D297" s="288"/>
      <c r="E297" s="289"/>
      <c r="F297" s="290"/>
      <c r="G297" s="284"/>
      <c r="H297" s="288"/>
      <c r="I297" s="288"/>
      <c r="J297" s="288"/>
      <c r="K297" s="288"/>
      <c r="L297" s="288"/>
      <c r="M297" s="300"/>
    </row>
    <row r="298" spans="1:13" s="8" customFormat="1">
      <c r="A298" s="119"/>
      <c r="B298" s="125" t="s">
        <v>4</v>
      </c>
      <c r="C298" s="287" t="s">
        <v>104</v>
      </c>
      <c r="D298" s="149"/>
      <c r="E298" s="386"/>
      <c r="F298" s="293"/>
      <c r="G298" s="149"/>
      <c r="H298" s="149"/>
      <c r="I298" s="270"/>
      <c r="J298" s="149"/>
      <c r="K298" s="116"/>
      <c r="L298" s="95"/>
      <c r="M298" s="299"/>
    </row>
    <row r="299" spans="1:13" s="8" customFormat="1">
      <c r="A299" s="119"/>
      <c r="B299" s="125" t="s">
        <v>5</v>
      </c>
      <c r="C299" s="287" t="s">
        <v>104</v>
      </c>
      <c r="D299" s="149"/>
      <c r="E299" s="386"/>
      <c r="F299" s="293"/>
      <c r="G299" s="149"/>
      <c r="H299" s="149"/>
      <c r="I299" s="270"/>
      <c r="J299" s="149"/>
      <c r="K299" s="116"/>
      <c r="L299" s="95"/>
      <c r="M299" s="299"/>
    </row>
    <row r="300" spans="1:13" s="8" customFormat="1">
      <c r="A300" s="119"/>
      <c r="B300" s="128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96"/>
    </row>
    <row r="301" spans="1:13" s="8" customFormat="1" ht="18">
      <c r="A301" s="117" t="s">
        <v>441</v>
      </c>
      <c r="B301" s="128"/>
      <c r="C301" s="26"/>
      <c r="D301" s="10"/>
      <c r="E301" s="26"/>
      <c r="F301" s="26"/>
      <c r="G301" s="26"/>
      <c r="H301" s="26"/>
      <c r="I301" s="26"/>
      <c r="J301" s="26"/>
      <c r="K301" s="26"/>
      <c r="L301" s="26"/>
      <c r="M301" s="296"/>
    </row>
    <row r="302" spans="1:13" s="8" customFormat="1">
      <c r="A302" s="119"/>
      <c r="B302" s="128"/>
      <c r="C302" s="26"/>
      <c r="D302" s="10"/>
      <c r="E302" s="26"/>
      <c r="F302" s="26"/>
      <c r="G302" s="26"/>
      <c r="H302" s="26"/>
      <c r="I302" s="26"/>
      <c r="J302" s="26"/>
      <c r="K302" s="26"/>
      <c r="L302" s="26"/>
      <c r="M302" s="296"/>
    </row>
    <row r="303" spans="1:13" s="42" customFormat="1" ht="27" customHeight="1">
      <c r="A303" s="122"/>
      <c r="B303" s="317" t="s">
        <v>440</v>
      </c>
      <c r="C303" s="365" t="s">
        <v>407</v>
      </c>
      <c r="D303" s="284"/>
      <c r="E303" s="318" t="s">
        <v>224</v>
      </c>
      <c r="F303" s="318" t="s">
        <v>442</v>
      </c>
      <c r="G303" s="284"/>
      <c r="H303" s="284"/>
      <c r="M303" s="302"/>
    </row>
    <row r="304" spans="1:13" s="5" customFormat="1">
      <c r="A304" s="134"/>
      <c r="B304" s="129"/>
      <c r="C304" s="286"/>
      <c r="D304" s="284"/>
      <c r="E304" s="294"/>
      <c r="F304" s="284"/>
      <c r="G304" s="295"/>
      <c r="H304" s="295"/>
      <c r="J304" s="130"/>
      <c r="M304" s="246"/>
    </row>
    <row r="305" spans="1:13" s="8" customFormat="1">
      <c r="A305" s="122"/>
      <c r="B305" s="131" t="s">
        <v>81</v>
      </c>
      <c r="C305" s="303"/>
      <c r="D305" s="293"/>
      <c r="E305" s="387"/>
      <c r="F305" s="387"/>
      <c r="G305" s="290"/>
      <c r="H305" s="290"/>
      <c r="J305" s="48"/>
      <c r="M305" s="296"/>
    </row>
    <row r="306" spans="1:13" s="8" customFormat="1">
      <c r="A306" s="122"/>
      <c r="B306" s="150" t="s">
        <v>225</v>
      </c>
      <c r="C306" s="303" t="s">
        <v>1</v>
      </c>
      <c r="D306" s="293"/>
      <c r="E306" s="387"/>
      <c r="F306" s="387"/>
      <c r="G306" s="293"/>
      <c r="H306" s="293"/>
      <c r="J306" s="48"/>
      <c r="M306" s="296"/>
    </row>
    <row r="307" spans="1:13" s="8" customFormat="1">
      <c r="A307" s="122"/>
      <c r="B307" s="132" t="s">
        <v>120</v>
      </c>
      <c r="C307" s="287" t="s">
        <v>222</v>
      </c>
      <c r="D307" s="293"/>
      <c r="E307" s="387"/>
      <c r="F307" s="387"/>
      <c r="G307" s="293"/>
      <c r="H307" s="293"/>
      <c r="M307" s="296"/>
    </row>
    <row r="308" spans="1:13" s="8" customFormat="1">
      <c r="A308" s="122"/>
      <c r="B308" s="132" t="s">
        <v>121</v>
      </c>
      <c r="C308" s="287" t="s">
        <v>222</v>
      </c>
      <c r="D308" s="293"/>
      <c r="E308" s="387"/>
      <c r="F308" s="387"/>
      <c r="G308" s="293"/>
      <c r="H308" s="293"/>
      <c r="M308" s="296"/>
    </row>
    <row r="309" spans="1:13" s="8" customFormat="1">
      <c r="A309" s="122"/>
      <c r="B309" s="132" t="s">
        <v>23</v>
      </c>
      <c r="C309" s="287" t="s">
        <v>222</v>
      </c>
      <c r="D309" s="293"/>
      <c r="E309" s="387"/>
      <c r="F309" s="387"/>
      <c r="G309" s="293"/>
      <c r="H309" s="293"/>
      <c r="M309" s="296"/>
    </row>
    <row r="310" spans="1:13" s="8" customFormat="1">
      <c r="A310" s="122"/>
      <c r="B310" s="132" t="s">
        <v>24</v>
      </c>
      <c r="C310" s="287" t="s">
        <v>222</v>
      </c>
      <c r="D310" s="293"/>
      <c r="E310" s="387"/>
      <c r="F310" s="387"/>
      <c r="G310" s="293"/>
      <c r="H310" s="293"/>
      <c r="M310" s="296"/>
    </row>
    <row r="311" spans="1:13" s="8" customFormat="1">
      <c r="A311" s="122"/>
      <c r="B311" s="132" t="s">
        <v>33</v>
      </c>
      <c r="C311" s="287" t="s">
        <v>222</v>
      </c>
      <c r="D311" s="293"/>
      <c r="E311" s="387"/>
      <c r="F311" s="387"/>
      <c r="G311" s="293"/>
      <c r="H311" s="293"/>
      <c r="M311" s="296"/>
    </row>
    <row r="312" spans="1:13" s="8" customFormat="1">
      <c r="A312" s="122"/>
      <c r="B312" s="132" t="s">
        <v>70</v>
      </c>
      <c r="C312" s="287" t="s">
        <v>222</v>
      </c>
      <c r="D312" s="293"/>
      <c r="E312" s="387"/>
      <c r="F312" s="387"/>
      <c r="G312" s="293"/>
      <c r="H312" s="293"/>
      <c r="M312" s="296"/>
    </row>
    <row r="313" spans="1:13" s="8" customFormat="1">
      <c r="A313" s="122"/>
      <c r="B313" s="132" t="s">
        <v>71</v>
      </c>
      <c r="C313" s="287" t="s">
        <v>222</v>
      </c>
      <c r="D313" s="293"/>
      <c r="E313" s="387"/>
      <c r="F313" s="387"/>
      <c r="G313" s="293"/>
      <c r="H313" s="293"/>
      <c r="M313" s="296"/>
    </row>
    <row r="314" spans="1:13" s="8" customFormat="1">
      <c r="A314" s="122"/>
      <c r="B314" s="132" t="s">
        <v>72</v>
      </c>
      <c r="C314" s="287" t="s">
        <v>222</v>
      </c>
      <c r="D314" s="293"/>
      <c r="E314" s="387"/>
      <c r="F314" s="387"/>
      <c r="G314" s="293"/>
      <c r="H314" s="293"/>
      <c r="M314" s="296"/>
    </row>
    <row r="315" spans="1:13" s="8" customFormat="1">
      <c r="A315" s="122"/>
      <c r="B315" s="131" t="s">
        <v>82</v>
      </c>
      <c r="C315" s="303"/>
      <c r="D315" s="293"/>
      <c r="E315" s="387"/>
      <c r="F315" s="387"/>
      <c r="G315" s="290"/>
      <c r="H315" s="290"/>
      <c r="J315" s="48"/>
      <c r="M315" s="296"/>
    </row>
    <row r="316" spans="1:13" s="8" customFormat="1">
      <c r="A316" s="122"/>
      <c r="B316" s="150" t="s">
        <v>225</v>
      </c>
      <c r="C316" s="303" t="s">
        <v>1</v>
      </c>
      <c r="D316" s="293"/>
      <c r="E316" s="387"/>
      <c r="F316" s="387"/>
      <c r="G316" s="293"/>
      <c r="H316" s="293"/>
      <c r="J316" s="48"/>
      <c r="M316" s="296"/>
    </row>
    <row r="317" spans="1:13" s="8" customFormat="1">
      <c r="A317" s="122"/>
      <c r="B317" s="132" t="s">
        <v>120</v>
      </c>
      <c r="C317" s="287" t="s">
        <v>222</v>
      </c>
      <c r="D317" s="293"/>
      <c r="E317" s="387"/>
      <c r="F317" s="387"/>
      <c r="G317" s="293"/>
      <c r="H317" s="293"/>
      <c r="M317" s="296"/>
    </row>
    <row r="318" spans="1:13" s="8" customFormat="1">
      <c r="A318" s="122"/>
      <c r="B318" s="132" t="s">
        <v>121</v>
      </c>
      <c r="C318" s="287" t="s">
        <v>222</v>
      </c>
      <c r="D318" s="293"/>
      <c r="E318" s="387"/>
      <c r="F318" s="387"/>
      <c r="G318" s="293"/>
      <c r="H318" s="293"/>
      <c r="M318" s="296"/>
    </row>
    <row r="319" spans="1:13" s="8" customFormat="1">
      <c r="A319" s="122"/>
      <c r="B319" s="132" t="s">
        <v>23</v>
      </c>
      <c r="C319" s="287" t="s">
        <v>222</v>
      </c>
      <c r="D319" s="293"/>
      <c r="E319" s="387"/>
      <c r="F319" s="387"/>
      <c r="G319" s="293"/>
      <c r="H319" s="293"/>
      <c r="M319" s="296"/>
    </row>
    <row r="320" spans="1:13" s="8" customFormat="1">
      <c r="A320" s="122"/>
      <c r="B320" s="132" t="s">
        <v>24</v>
      </c>
      <c r="C320" s="287" t="s">
        <v>222</v>
      </c>
      <c r="D320" s="293"/>
      <c r="E320" s="387"/>
      <c r="F320" s="387"/>
      <c r="G320" s="293"/>
      <c r="H320" s="293"/>
      <c r="M320" s="296"/>
    </row>
    <row r="321" spans="1:13" s="8" customFormat="1">
      <c r="A321" s="122"/>
      <c r="B321" s="132" t="s">
        <v>33</v>
      </c>
      <c r="C321" s="287" t="s">
        <v>222</v>
      </c>
      <c r="D321" s="293"/>
      <c r="E321" s="387"/>
      <c r="F321" s="387"/>
      <c r="G321" s="293"/>
      <c r="H321" s="293"/>
      <c r="M321" s="296"/>
    </row>
    <row r="322" spans="1:13" s="8" customFormat="1">
      <c r="A322" s="122"/>
      <c r="B322" s="132" t="s">
        <v>70</v>
      </c>
      <c r="C322" s="287" t="s">
        <v>222</v>
      </c>
      <c r="D322" s="293"/>
      <c r="E322" s="387"/>
      <c r="F322" s="387"/>
      <c r="G322" s="293"/>
      <c r="H322" s="293"/>
      <c r="M322" s="296"/>
    </row>
    <row r="323" spans="1:13" s="8" customFormat="1">
      <c r="A323" s="122"/>
      <c r="B323" s="132" t="s">
        <v>71</v>
      </c>
      <c r="C323" s="287" t="s">
        <v>222</v>
      </c>
      <c r="D323" s="293"/>
      <c r="E323" s="387"/>
      <c r="F323" s="387"/>
      <c r="G323" s="293"/>
      <c r="H323" s="293"/>
      <c r="M323" s="296"/>
    </row>
    <row r="324" spans="1:13" s="8" customFormat="1">
      <c r="A324" s="122"/>
      <c r="B324" s="132" t="s">
        <v>72</v>
      </c>
      <c r="C324" s="287" t="s">
        <v>222</v>
      </c>
      <c r="D324" s="293"/>
      <c r="E324" s="387"/>
      <c r="F324" s="387"/>
      <c r="G324" s="293"/>
      <c r="H324" s="293"/>
      <c r="M324" s="296"/>
    </row>
    <row r="325" spans="1:13" s="8" customFormat="1">
      <c r="A325" s="122"/>
      <c r="B325" s="131" t="s">
        <v>223</v>
      </c>
      <c r="C325" s="303"/>
      <c r="D325" s="293"/>
      <c r="E325" s="387"/>
      <c r="F325" s="387"/>
      <c r="G325" s="290"/>
      <c r="H325" s="290"/>
      <c r="J325" s="48"/>
      <c r="M325" s="296"/>
    </row>
    <row r="326" spans="1:13" s="8" customFormat="1">
      <c r="A326" s="122"/>
      <c r="B326" s="150" t="s">
        <v>225</v>
      </c>
      <c r="C326" s="303" t="s">
        <v>1</v>
      </c>
      <c r="D326" s="293"/>
      <c r="E326" s="387"/>
      <c r="F326" s="387"/>
      <c r="G326" s="293"/>
      <c r="H326" s="293"/>
      <c r="J326" s="48"/>
      <c r="M326" s="296"/>
    </row>
    <row r="327" spans="1:13" s="8" customFormat="1">
      <c r="A327" s="122"/>
      <c r="B327" s="132" t="s">
        <v>120</v>
      </c>
      <c r="C327" s="287" t="s">
        <v>222</v>
      </c>
      <c r="D327" s="293"/>
      <c r="E327" s="387"/>
      <c r="F327" s="387"/>
      <c r="G327" s="293"/>
      <c r="H327" s="293"/>
      <c r="M327" s="296"/>
    </row>
    <row r="328" spans="1:13" s="8" customFormat="1">
      <c r="A328" s="122"/>
      <c r="B328" s="132" t="s">
        <v>121</v>
      </c>
      <c r="C328" s="287" t="s">
        <v>222</v>
      </c>
      <c r="D328" s="293"/>
      <c r="E328" s="387"/>
      <c r="F328" s="387"/>
      <c r="G328" s="293"/>
      <c r="H328" s="293"/>
      <c r="M328" s="296"/>
    </row>
    <row r="329" spans="1:13" s="8" customFormat="1">
      <c r="A329" s="122"/>
      <c r="B329" s="132" t="s">
        <v>23</v>
      </c>
      <c r="C329" s="287" t="s">
        <v>222</v>
      </c>
      <c r="D329" s="293"/>
      <c r="E329" s="387"/>
      <c r="F329" s="387"/>
      <c r="G329" s="293"/>
      <c r="H329" s="293"/>
      <c r="M329" s="296"/>
    </row>
    <row r="330" spans="1:13" s="8" customFormat="1">
      <c r="A330" s="122"/>
      <c r="B330" s="132" t="s">
        <v>24</v>
      </c>
      <c r="C330" s="287" t="s">
        <v>222</v>
      </c>
      <c r="D330" s="293"/>
      <c r="E330" s="387"/>
      <c r="F330" s="387"/>
      <c r="G330" s="293"/>
      <c r="H330" s="293"/>
      <c r="M330" s="296"/>
    </row>
    <row r="331" spans="1:13" s="8" customFormat="1">
      <c r="A331" s="122"/>
      <c r="B331" s="132" t="s">
        <v>33</v>
      </c>
      <c r="C331" s="287" t="s">
        <v>222</v>
      </c>
      <c r="D331" s="293"/>
      <c r="E331" s="387"/>
      <c r="F331" s="387"/>
      <c r="G331" s="293"/>
      <c r="H331" s="293"/>
      <c r="M331" s="296"/>
    </row>
    <row r="332" spans="1:13" s="8" customFormat="1">
      <c r="A332" s="122"/>
      <c r="B332" s="132" t="s">
        <v>70</v>
      </c>
      <c r="C332" s="287" t="s">
        <v>222</v>
      </c>
      <c r="D332" s="293"/>
      <c r="E332" s="387"/>
      <c r="F332" s="387"/>
      <c r="G332" s="293"/>
      <c r="H332" s="293"/>
      <c r="M332" s="296"/>
    </row>
    <row r="333" spans="1:13" s="8" customFormat="1">
      <c r="A333" s="122"/>
      <c r="B333" s="132" t="s">
        <v>71</v>
      </c>
      <c r="C333" s="287" t="s">
        <v>222</v>
      </c>
      <c r="D333" s="293"/>
      <c r="E333" s="387"/>
      <c r="F333" s="387"/>
      <c r="G333" s="293"/>
      <c r="H333" s="293"/>
      <c r="M333" s="296"/>
    </row>
    <row r="334" spans="1:13" s="8" customFormat="1">
      <c r="A334" s="122"/>
      <c r="B334" s="132" t="s">
        <v>72</v>
      </c>
      <c r="C334" s="287" t="s">
        <v>222</v>
      </c>
      <c r="D334" s="293"/>
      <c r="E334" s="387"/>
      <c r="F334" s="387"/>
      <c r="G334" s="293"/>
      <c r="H334" s="293"/>
      <c r="M334" s="296"/>
    </row>
    <row r="335" spans="1:13" s="8" customFormat="1">
      <c r="A335" s="119"/>
      <c r="M335" s="296"/>
    </row>
    <row r="336" spans="1:13" s="8" customFormat="1">
      <c r="A336" s="119"/>
      <c r="B336" s="26"/>
      <c r="C336" s="30"/>
      <c r="M336" s="296"/>
    </row>
    <row r="337" spans="1:13" s="8" customFormat="1" ht="18">
      <c r="A337" s="117" t="s">
        <v>443</v>
      </c>
      <c r="M337" s="296"/>
    </row>
    <row r="338" spans="1:13" s="8" customFormat="1">
      <c r="A338" s="119"/>
      <c r="M338" s="296"/>
    </row>
    <row r="339" spans="1:13" s="42" customFormat="1" ht="27" customHeight="1">
      <c r="A339" s="122"/>
      <c r="B339" s="317" t="s">
        <v>226</v>
      </c>
      <c r="C339" s="318" t="s">
        <v>407</v>
      </c>
      <c r="D339" s="284"/>
      <c r="E339" s="318" t="s">
        <v>227</v>
      </c>
      <c r="F339" s="318" t="s">
        <v>442</v>
      </c>
      <c r="G339" s="284"/>
      <c r="H339" s="284"/>
      <c r="I339" s="304"/>
      <c r="M339" s="302"/>
    </row>
    <row r="340" spans="1:13" s="5" customFormat="1">
      <c r="A340" s="120"/>
      <c r="B340" s="129"/>
      <c r="C340" s="129"/>
      <c r="D340" s="284"/>
      <c r="E340" s="294"/>
      <c r="F340" s="294"/>
      <c r="G340" s="284"/>
      <c r="H340" s="295"/>
      <c r="I340" s="10"/>
      <c r="J340" s="130"/>
      <c r="M340" s="246"/>
    </row>
    <row r="341" spans="1:13" s="8" customFormat="1" ht="25.5">
      <c r="A341" s="119"/>
      <c r="B341" s="27" t="s">
        <v>26</v>
      </c>
      <c r="C341" s="43" t="s">
        <v>228</v>
      </c>
      <c r="D341" s="293"/>
      <c r="E341" s="46">
        <f>E109</f>
        <v>0</v>
      </c>
      <c r="F341" s="388"/>
      <c r="G341" s="149"/>
      <c r="H341" s="293"/>
      <c r="I341" s="10"/>
      <c r="J341" s="48"/>
      <c r="M341" s="296"/>
    </row>
    <row r="342" spans="1:13" s="8" customFormat="1">
      <c r="A342" s="123"/>
      <c r="B342" s="26"/>
      <c r="C342" s="26"/>
      <c r="D342" s="26"/>
      <c r="E342" s="26"/>
      <c r="F342" s="26"/>
      <c r="G342" s="10"/>
      <c r="H342" s="10"/>
      <c r="I342" s="10"/>
      <c r="J342" s="26"/>
      <c r="K342" s="26"/>
      <c r="L342" s="26"/>
      <c r="M342" s="296"/>
    </row>
    <row r="343" spans="1:13">
      <c r="M343" s="242"/>
    </row>
    <row r="344" spans="1:13">
      <c r="M344" s="242"/>
    </row>
    <row r="345" spans="1:13">
      <c r="M345" s="242"/>
    </row>
    <row r="346" spans="1:13">
      <c r="M346" s="242"/>
    </row>
    <row r="347" spans="1:13">
      <c r="M347" s="242"/>
    </row>
    <row r="348" spans="1:13">
      <c r="M348" s="242"/>
    </row>
    <row r="349" spans="1:13">
      <c r="M349" s="242"/>
    </row>
    <row r="350" spans="1:13">
      <c r="M350" s="242"/>
    </row>
    <row r="351" spans="1:13">
      <c r="M351" s="242"/>
    </row>
    <row r="352" spans="1:13">
      <c r="M352" s="242"/>
    </row>
    <row r="353" spans="13:13">
      <c r="M353" s="242"/>
    </row>
    <row r="354" spans="13:13">
      <c r="M354" s="242"/>
    </row>
    <row r="355" spans="13:13">
      <c r="M355" s="242"/>
    </row>
    <row r="356" spans="13:13">
      <c r="M356" s="242"/>
    </row>
    <row r="357" spans="13:13">
      <c r="M357" s="242"/>
    </row>
    <row r="358" spans="13:13">
      <c r="M358" s="242"/>
    </row>
    <row r="359" spans="13:13">
      <c r="M359" s="242"/>
    </row>
    <row r="360" spans="13:13">
      <c r="M360" s="242"/>
    </row>
    <row r="361" spans="13:13">
      <c r="M361" s="242"/>
    </row>
    <row r="362" spans="13:13">
      <c r="M362" s="242"/>
    </row>
    <row r="363" spans="13:13">
      <c r="M363" s="242"/>
    </row>
    <row r="364" spans="13:13">
      <c r="M364" s="242"/>
    </row>
    <row r="365" spans="13:13">
      <c r="M365" s="242"/>
    </row>
    <row r="366" spans="13:13">
      <c r="M366" s="242"/>
    </row>
    <row r="367" spans="13:13">
      <c r="M367" s="242"/>
    </row>
    <row r="368" spans="13:13">
      <c r="M368" s="242"/>
    </row>
    <row r="369" spans="13:13">
      <c r="M369" s="242"/>
    </row>
    <row r="370" spans="13:13">
      <c r="M370" s="242"/>
    </row>
  </sheetData>
  <mergeCells count="1">
    <mergeCell ref="E7:H7"/>
  </mergeCells>
  <phoneticPr fontId="3" type="noConversion"/>
  <conditionalFormatting sqref="E305:H305 F306:H334 G298:G299 H297:M299 D297:F299 H267:M267 G247:G264 H288:M294 G289:G294 H246:M264 G268:M285 D246:F264 D267:F285 D288:F294 D220:M241 D206:D212 E206 E305:F334 D341 F341:H341">
    <cfRule type="cellIs" dxfId="2" priority="46" stopIfTrue="1" operator="equal">
      <formula>0</formula>
    </cfRule>
  </conditionalFormatting>
  <conditionalFormatting sqref="D74:D79">
    <cfRule type="cellIs" dxfId="1" priority="47" stopIfTrue="1" operator="equal">
      <formula>0</formula>
    </cfRule>
  </conditionalFormatting>
  <conditionalFormatting sqref="C336">
    <cfRule type="cellIs" dxfId="0" priority="40" stopIfTrue="1" operator="notEqual">
      <formula>0</formula>
    </cfRule>
  </conditionalFormatting>
  <pageMargins left="0.75" right="0.75" top="1" bottom="1" header="0.5" footer="0.5"/>
  <pageSetup paperSize="9" scale="50" fitToHeight="2" orientation="landscape" r:id="rId1"/>
  <headerFooter alignWithMargins="0">
    <oddFooter>&amp;L&amp;A
&amp;F&amp;C&amp;D&amp;R&amp;P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6</vt:i4>
      </vt:variant>
      <vt:variant>
        <vt:lpstr>Pomenované rozsahy</vt:lpstr>
      </vt:variant>
      <vt:variant>
        <vt:i4>10</vt:i4>
      </vt:variant>
    </vt:vector>
  </HeadingPairs>
  <TitlesOfParts>
    <vt:vector size="16" baseType="lpstr">
      <vt:lpstr>Cover</vt:lpstr>
      <vt:lpstr>5. Jednotkové investície &amp; Opex</vt:lpstr>
      <vt:lpstr>4. Parametre dimenzovania siete</vt:lpstr>
      <vt:lpstr>3. Smerovacie faktory</vt:lpstr>
      <vt:lpstr>2. Dopyt</vt:lpstr>
      <vt:lpstr>0. Hlavné vstupy</vt:lpstr>
      <vt:lpstr>Erlang_col1</vt:lpstr>
      <vt:lpstr>Erlang_col2</vt:lpstr>
      <vt:lpstr>Erlang_col3</vt:lpstr>
      <vt:lpstr>Erlang_col4</vt:lpstr>
      <vt:lpstr>ErlangTable_nCircuits</vt:lpstr>
      <vt:lpstr>I_ErlangTable</vt:lpstr>
      <vt:lpstr>I_Link_Capacity</vt:lpstr>
      <vt:lpstr>'3. Smerovacie faktory'!Oblasť_tlače</vt:lpstr>
      <vt:lpstr>'4. Parametre dimenzovania siete'!Oblasť_tlače</vt:lpstr>
      <vt:lpstr>'5. Jednotkové investície &amp; Opex'!Oblasť_tlače</vt:lpstr>
    </vt:vector>
  </TitlesOfParts>
  <Company>PricewaterhouseCoopers LLP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PwC</dc:creator>
  <cp:lastModifiedBy>MACUROVÁ Katarína, Ing.</cp:lastModifiedBy>
  <cp:lastPrinted>2011-10-05T12:47:20Z</cp:lastPrinted>
  <dcterms:created xsi:type="dcterms:W3CDTF">2005-12-08T15:06:18Z</dcterms:created>
  <dcterms:modified xsi:type="dcterms:W3CDTF">2012-12-05T14:28:36Z</dcterms:modified>
</cp:coreProperties>
</file>